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ate1904="1"/>
  <mc:AlternateContent xmlns:mc="http://schemas.openxmlformats.org/markup-compatibility/2006">
    <mc:Choice Requires="x15">
      <x15ac:absPath xmlns:x15ac="http://schemas.microsoft.com/office/spreadsheetml/2010/11/ac" url="D:\working\waccache\BN1NEPF00012A38\EXCELCNV\b77d8781-792a-4bde-8b93-e574137ec82f\"/>
    </mc:Choice>
  </mc:AlternateContent>
  <xr:revisionPtr revIDLastSave="0" documentId="8_{4DC38211-3C30-4F8F-B433-5B1802C389E8}" xr6:coauthVersionLast="47" xr6:coauthVersionMax="47" xr10:uidLastSave="{00000000-0000-0000-0000-000000000000}"/>
  <bookViews>
    <workbookView xWindow="-60" yWindow="-60" windowWidth="15480" windowHeight="11640" tabRatio="739" xr2:uid="{2535A27A-6C20-4A9B-96B6-9A4333A71183}"/>
  </bookViews>
  <sheets>
    <sheet name="Read me" sheetId="19" r:id="rId1"/>
    <sheet name="TRB Record" sheetId="1" r:id="rId2"/>
    <sheet name="% solids whole biomass" sheetId="13" r:id="rId3"/>
    <sheet name="Ash" sheetId="3" r:id="rId4"/>
    <sheet name="EtOH Extractives" sheetId="4" r:id="rId5"/>
    <sheet name="% solids Extr Free" sheetId="10" r:id="rId6"/>
    <sheet name="Lignin" sheetId="8" r:id="rId7"/>
    <sheet name="SRSs" sheetId="20" r:id="rId8"/>
    <sheet name="Structural Sugars" sheetId="7" r:id="rId9"/>
    <sheet name="Uronic Acid" sheetId="11" r:id="rId10"/>
    <sheet name="Acetate" sheetId="9" r:id="rId11"/>
    <sheet name="Duplicate Ext-free MC values" sheetId="12" r:id="rId12"/>
    <sheet name="Ext free mass closure" sheetId="17" r:id="rId13"/>
    <sheet name="Average whole mass closure" sheetId="14" r:id="rId14"/>
    <sheet name="Error flags" sheetId="16" r:id="rId15"/>
    <sheet name="NIR Data" sheetId="18" r:id="rId16"/>
    <sheet name="Comments" sheetId="5" r:id="rId17"/>
  </sheets>
  <definedNames>
    <definedName name="_xlnm.Print_Titles" localSheetId="5">'% solids Extr Free'!$1:$1</definedName>
    <definedName name="_xlnm.Print_Titles" localSheetId="10">Acetate!$2:$2</definedName>
    <definedName name="_xlnm.Print_Titles" localSheetId="3">Ash!$1:$1</definedName>
    <definedName name="_xlnm.Print_Titles" localSheetId="16">Comments!$1:$1</definedName>
    <definedName name="_xlnm.Print_Titles" localSheetId="11">'Duplicate Ext-free MC values'!$1:$1</definedName>
    <definedName name="_xlnm.Print_Titles" localSheetId="4">'EtOH Extractives'!$1:$1</definedName>
    <definedName name="_xlnm.Print_Titles" localSheetId="6">Lignin!$A:$B,Lignin!$1:$1</definedName>
    <definedName name="_xlnm.Print_Titles" localSheetId="8">'Structural Sugars'!$A:$B,'Structural Sugars'!$1:$8</definedName>
    <definedName name="_xlnm.Print_Titles" localSheetId="1">'TRB Record'!$A:$D,'TRB Record'!$1:$1</definedName>
    <definedName name="_xlnm.Print_Titles" localSheetId="9">'Uronic Acid'!$2:$2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7" l="1"/>
  <c r="H4" i="7"/>
  <c r="H3" i="7"/>
  <c r="T2" i="20"/>
  <c r="M2" i="20"/>
  <c r="T27" i="20"/>
  <c r="S27" i="20"/>
  <c r="R27" i="20"/>
  <c r="Q27" i="20"/>
  <c r="P27" i="20"/>
  <c r="M27" i="20"/>
  <c r="L27" i="20"/>
  <c r="K27" i="20"/>
  <c r="J27" i="20"/>
  <c r="I27" i="20"/>
  <c r="F27" i="20"/>
  <c r="E27" i="20"/>
  <c r="D27" i="20"/>
  <c r="C27" i="20"/>
  <c r="B27" i="20"/>
  <c r="T23" i="20"/>
  <c r="S23" i="20"/>
  <c r="R23" i="20"/>
  <c r="Q23" i="20"/>
  <c r="P23" i="20"/>
  <c r="M23" i="20"/>
  <c r="L23" i="20"/>
  <c r="K23" i="20"/>
  <c r="J23" i="20"/>
  <c r="I23" i="20"/>
  <c r="F23" i="20"/>
  <c r="E23" i="20"/>
  <c r="D23" i="20"/>
  <c r="C23" i="20"/>
  <c r="B23" i="20"/>
  <c r="T19" i="20"/>
  <c r="S19" i="20"/>
  <c r="R19" i="20"/>
  <c r="Q19" i="20"/>
  <c r="P19" i="20"/>
  <c r="M19" i="20"/>
  <c r="L19" i="20"/>
  <c r="K19" i="20"/>
  <c r="J19" i="20"/>
  <c r="I19" i="20"/>
  <c r="F19" i="20"/>
  <c r="E19" i="20"/>
  <c r="D19" i="20"/>
  <c r="C19" i="20"/>
  <c r="B19" i="20"/>
  <c r="T15" i="20"/>
  <c r="S15" i="20"/>
  <c r="R15" i="20"/>
  <c r="Q15" i="20"/>
  <c r="P15" i="20"/>
  <c r="M15" i="20"/>
  <c r="L15" i="20"/>
  <c r="K15" i="20"/>
  <c r="J15" i="20"/>
  <c r="I15" i="20"/>
  <c r="F15" i="20"/>
  <c r="E15" i="20"/>
  <c r="D15" i="20"/>
  <c r="C15" i="20"/>
  <c r="B15" i="20"/>
  <c r="T11" i="20"/>
  <c r="S11" i="20"/>
  <c r="R11" i="20"/>
  <c r="Q11" i="20"/>
  <c r="P11" i="20"/>
  <c r="M11" i="20"/>
  <c r="L11" i="20"/>
  <c r="K11" i="20"/>
  <c r="J11" i="20"/>
  <c r="I11" i="20"/>
  <c r="F11" i="20"/>
  <c r="E11" i="20"/>
  <c r="D11" i="20"/>
  <c r="C11" i="20"/>
  <c r="B11" i="20"/>
  <c r="T7" i="20"/>
  <c r="S7" i="20"/>
  <c r="R7" i="20"/>
  <c r="R3" i="20"/>
  <c r="N5" i="7"/>
  <c r="Q7" i="20"/>
  <c r="Q3" i="20"/>
  <c r="M5" i="7"/>
  <c r="P7" i="20"/>
  <c r="M7" i="20"/>
  <c r="L7" i="20"/>
  <c r="K7" i="20"/>
  <c r="K3" i="20"/>
  <c r="N4" i="7"/>
  <c r="J7" i="20"/>
  <c r="J3" i="20"/>
  <c r="M4" i="7"/>
  <c r="I7" i="20"/>
  <c r="I3" i="20" s="1"/>
  <c r="L4" i="7" s="1"/>
  <c r="F7" i="20"/>
  <c r="F3" i="20"/>
  <c r="P3" i="7"/>
  <c r="E7" i="20"/>
  <c r="D7" i="20"/>
  <c r="C7" i="20"/>
  <c r="B7" i="20"/>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3" i="9"/>
  <c r="H4" i="10"/>
  <c r="I4" i="10"/>
  <c r="H5" i="10"/>
  <c r="I5" i="10"/>
  <c r="H6" i="10"/>
  <c r="I6" i="10"/>
  <c r="H7" i="10"/>
  <c r="I7" i="10"/>
  <c r="H8" i="10"/>
  <c r="I8" i="10"/>
  <c r="J8" i="10" s="1"/>
  <c r="H9" i="10"/>
  <c r="I9" i="10"/>
  <c r="H10" i="10"/>
  <c r="I10" i="10"/>
  <c r="J10" i="10" s="1"/>
  <c r="E9" i="8" s="1"/>
  <c r="H11" i="10"/>
  <c r="I11" i="10"/>
  <c r="H12" i="10"/>
  <c r="I12" i="10"/>
  <c r="H13" i="10"/>
  <c r="I13" i="10"/>
  <c r="H14" i="10"/>
  <c r="I14" i="10"/>
  <c r="H15" i="10"/>
  <c r="I15" i="10"/>
  <c r="H16" i="10"/>
  <c r="I16" i="10"/>
  <c r="J16" i="10" s="1"/>
  <c r="H17" i="10"/>
  <c r="I17" i="10"/>
  <c r="H18" i="10"/>
  <c r="I18" i="10"/>
  <c r="H19" i="10"/>
  <c r="I19" i="10"/>
  <c r="H20" i="10"/>
  <c r="I20" i="10"/>
  <c r="J20" i="10" s="1"/>
  <c r="E18" i="8" s="1"/>
  <c r="L18" i="8" s="1"/>
  <c r="H21" i="10"/>
  <c r="I21" i="10"/>
  <c r="H22" i="10"/>
  <c r="I22" i="10"/>
  <c r="J22" i="10"/>
  <c r="H23" i="10"/>
  <c r="I23" i="10"/>
  <c r="H24" i="10"/>
  <c r="I24" i="10"/>
  <c r="J24" i="10" s="1"/>
  <c r="E23" i="8" s="1"/>
  <c r="H25" i="10"/>
  <c r="I25" i="10"/>
  <c r="H26" i="10"/>
  <c r="I26" i="10"/>
  <c r="J26" i="10" s="1"/>
  <c r="H27" i="10"/>
  <c r="I27" i="10"/>
  <c r="H28" i="10"/>
  <c r="I28" i="10"/>
  <c r="J28" i="10"/>
  <c r="H29" i="10"/>
  <c r="I29" i="10"/>
  <c r="H30" i="10"/>
  <c r="I30" i="10"/>
  <c r="J30" i="10" s="1"/>
  <c r="H31" i="10"/>
  <c r="I31" i="10"/>
  <c r="H32" i="10"/>
  <c r="I32" i="10"/>
  <c r="J32" i="10" s="1"/>
  <c r="H33" i="10"/>
  <c r="I33" i="10"/>
  <c r="H34" i="10"/>
  <c r="I34" i="10"/>
  <c r="J34" i="10" s="1"/>
  <c r="E33" i="8" s="1"/>
  <c r="D34" i="9" s="1"/>
  <c r="H35" i="10"/>
  <c r="I35" i="10"/>
  <c r="H36" i="10"/>
  <c r="I36" i="10"/>
  <c r="J36" i="10" s="1"/>
  <c r="H37" i="10"/>
  <c r="I37" i="10"/>
  <c r="H38" i="10"/>
  <c r="I38" i="10"/>
  <c r="J38" i="10" s="1"/>
  <c r="H39" i="10"/>
  <c r="I39" i="10"/>
  <c r="H40" i="10"/>
  <c r="I40" i="10"/>
  <c r="J40" i="10" s="1"/>
  <c r="H41" i="10"/>
  <c r="I41" i="10"/>
  <c r="H42" i="10"/>
  <c r="I42" i="10"/>
  <c r="J42" i="10" s="1"/>
  <c r="H43" i="10"/>
  <c r="I43" i="10"/>
  <c r="H44" i="10"/>
  <c r="I44" i="10"/>
  <c r="H45" i="10"/>
  <c r="I45" i="10"/>
  <c r="H46" i="10"/>
  <c r="I46" i="10"/>
  <c r="J46" i="10"/>
  <c r="E45" i="8"/>
  <c r="H47" i="10"/>
  <c r="I47" i="10"/>
  <c r="H48" i="10"/>
  <c r="I48" i="10"/>
  <c r="H49" i="10"/>
  <c r="I49" i="10"/>
  <c r="H50" i="10"/>
  <c r="I50" i="10"/>
  <c r="H51" i="10"/>
  <c r="I51" i="10"/>
  <c r="H52" i="10"/>
  <c r="I52" i="10"/>
  <c r="J52" i="10" s="1"/>
  <c r="H53" i="10"/>
  <c r="I53" i="10"/>
  <c r="H54" i="10"/>
  <c r="I54" i="10"/>
  <c r="J54" i="10" s="1"/>
  <c r="H55" i="10"/>
  <c r="I55" i="10"/>
  <c r="H56" i="10"/>
  <c r="I56" i="10"/>
  <c r="J56" i="10" s="1"/>
  <c r="H57" i="10"/>
  <c r="I57" i="10"/>
  <c r="H58" i="10"/>
  <c r="I58" i="10"/>
  <c r="J58" i="10" s="1"/>
  <c r="H59" i="10"/>
  <c r="I59" i="10"/>
  <c r="H60" i="10"/>
  <c r="I60" i="10"/>
  <c r="J60" i="10" s="1"/>
  <c r="E58" i="8" s="1"/>
  <c r="H61" i="10"/>
  <c r="I61" i="10"/>
  <c r="H62" i="10"/>
  <c r="I62" i="10"/>
  <c r="J62" i="10"/>
  <c r="H3" i="10"/>
  <c r="I3" i="10"/>
  <c r="J50" i="10"/>
  <c r="E49" i="8"/>
  <c r="E48" i="8"/>
  <c r="J48" i="10"/>
  <c r="E47" i="8"/>
  <c r="J44" i="10"/>
  <c r="J18" i="10"/>
  <c r="E17" i="8"/>
  <c r="J14" i="10"/>
  <c r="J12" i="10"/>
  <c r="A51" i="10"/>
  <c r="C51" i="10"/>
  <c r="A52" i="10"/>
  <c r="C52" i="10"/>
  <c r="A53" i="10"/>
  <c r="C53" i="10"/>
  <c r="A54" i="10"/>
  <c r="C54" i="10"/>
  <c r="A55" i="10"/>
  <c r="C55" i="10"/>
  <c r="A56" i="10"/>
  <c r="C56" i="10"/>
  <c r="A57" i="10"/>
  <c r="C57" i="10"/>
  <c r="A58" i="10"/>
  <c r="C58" i="10"/>
  <c r="A59" i="10"/>
  <c r="C59" i="10"/>
  <c r="A60" i="10"/>
  <c r="C60" i="10"/>
  <c r="A61" i="10"/>
  <c r="C61" i="10"/>
  <c r="A62" i="10"/>
  <c r="C62"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H4" i="13"/>
  <c r="I4" i="13"/>
  <c r="H5" i="13"/>
  <c r="I5" i="13"/>
  <c r="H6" i="13"/>
  <c r="I6" i="13"/>
  <c r="J6" i="13" s="1"/>
  <c r="H7" i="13"/>
  <c r="I7" i="13"/>
  <c r="H8" i="13"/>
  <c r="I8" i="13"/>
  <c r="J8" i="13" s="1"/>
  <c r="E7" i="4" s="1"/>
  <c r="F7" i="4" s="1"/>
  <c r="H9" i="13"/>
  <c r="I9" i="13"/>
  <c r="H10" i="13"/>
  <c r="I10" i="13"/>
  <c r="H11" i="13"/>
  <c r="I11" i="13"/>
  <c r="H12" i="13"/>
  <c r="I12" i="13"/>
  <c r="J12" i="13"/>
  <c r="H13" i="13"/>
  <c r="I13" i="13"/>
  <c r="H14" i="13"/>
  <c r="I14" i="13"/>
  <c r="H15" i="13"/>
  <c r="I15" i="13"/>
  <c r="H16" i="13"/>
  <c r="I16" i="13"/>
  <c r="J16" i="13" s="1"/>
  <c r="E15" i="4" s="1"/>
  <c r="F15" i="4" s="1"/>
  <c r="J15" i="4" s="1"/>
  <c r="D15" i="12" s="1"/>
  <c r="H17" i="13"/>
  <c r="I17" i="13"/>
  <c r="H18" i="13"/>
  <c r="I18" i="13"/>
  <c r="J18" i="13"/>
  <c r="F16" i="3"/>
  <c r="G16" i="3"/>
  <c r="J16" i="3"/>
  <c r="H19" i="13"/>
  <c r="I19" i="13"/>
  <c r="H20" i="13"/>
  <c r="I20" i="13"/>
  <c r="J20" i="13" s="1"/>
  <c r="F19" i="3" s="1"/>
  <c r="G19" i="3" s="1"/>
  <c r="H21" i="13"/>
  <c r="I21" i="13"/>
  <c r="H22" i="13"/>
  <c r="I22" i="13"/>
  <c r="H23" i="13"/>
  <c r="I23" i="13"/>
  <c r="H24" i="13"/>
  <c r="I24" i="13"/>
  <c r="J24" i="13" s="1"/>
  <c r="H25" i="13"/>
  <c r="I25" i="13"/>
  <c r="H26" i="13"/>
  <c r="I26" i="13"/>
  <c r="J26" i="13"/>
  <c r="F25" i="3"/>
  <c r="H27" i="13"/>
  <c r="I27" i="13"/>
  <c r="H28" i="13"/>
  <c r="I28" i="13"/>
  <c r="J28" i="13"/>
  <c r="H29" i="13"/>
  <c r="I29" i="13"/>
  <c r="H30" i="13"/>
  <c r="I30" i="13"/>
  <c r="J30" i="13" s="1"/>
  <c r="H31" i="13"/>
  <c r="I31" i="13"/>
  <c r="H32" i="13"/>
  <c r="I32" i="13"/>
  <c r="J32" i="13" s="1"/>
  <c r="H33" i="13"/>
  <c r="I33" i="13"/>
  <c r="H34" i="13"/>
  <c r="I34" i="13"/>
  <c r="J34" i="13"/>
  <c r="F33" i="3"/>
  <c r="G33" i="3"/>
  <c r="J33" i="3"/>
  <c r="C33" i="12"/>
  <c r="H35" i="13"/>
  <c r="I35" i="13"/>
  <c r="H36" i="13"/>
  <c r="I36" i="13"/>
  <c r="H37" i="13"/>
  <c r="I37" i="13"/>
  <c r="H38" i="13"/>
  <c r="I38" i="13"/>
  <c r="H39" i="13"/>
  <c r="I39" i="13"/>
  <c r="H40" i="13"/>
  <c r="I40" i="13"/>
  <c r="J40" i="13" s="1"/>
  <c r="H41" i="13"/>
  <c r="I41" i="13"/>
  <c r="H42" i="13"/>
  <c r="I42" i="13"/>
  <c r="H43" i="13"/>
  <c r="I43" i="13"/>
  <c r="H44" i="13"/>
  <c r="I44" i="13"/>
  <c r="H45" i="13"/>
  <c r="I45" i="13"/>
  <c r="H46" i="13"/>
  <c r="I46" i="13"/>
  <c r="J46" i="13" s="1"/>
  <c r="H47" i="13"/>
  <c r="I47" i="13"/>
  <c r="H48" i="13"/>
  <c r="I48" i="13"/>
  <c r="H49" i="13"/>
  <c r="I49" i="13"/>
  <c r="H50" i="13"/>
  <c r="I50" i="13"/>
  <c r="J50" i="13" s="1"/>
  <c r="H51" i="13"/>
  <c r="I51" i="13"/>
  <c r="H52" i="13"/>
  <c r="I52" i="13"/>
  <c r="J52" i="13"/>
  <c r="H53" i="13"/>
  <c r="I53" i="13"/>
  <c r="H54" i="13"/>
  <c r="I54" i="13"/>
  <c r="J54" i="13" s="1"/>
  <c r="H55" i="13"/>
  <c r="I55" i="13"/>
  <c r="H56" i="13"/>
  <c r="I56" i="13"/>
  <c r="H57" i="13"/>
  <c r="I57" i="13"/>
  <c r="H58" i="13"/>
  <c r="I58" i="13"/>
  <c r="H59" i="13"/>
  <c r="I59" i="13"/>
  <c r="H60" i="13"/>
  <c r="I60" i="13"/>
  <c r="J60" i="13"/>
  <c r="E59" i="4"/>
  <c r="F59" i="4"/>
  <c r="J59" i="4"/>
  <c r="E58" i="4"/>
  <c r="F58" i="4"/>
  <c r="J58" i="4"/>
  <c r="D58" i="12"/>
  <c r="H61" i="13"/>
  <c r="I61" i="13"/>
  <c r="H62" i="13"/>
  <c r="I62" i="13"/>
  <c r="J62" i="13" s="1"/>
  <c r="H3" i="13"/>
  <c r="I3" i="13"/>
  <c r="J4" i="13" s="1"/>
  <c r="J10" i="13"/>
  <c r="E19" i="4"/>
  <c r="F19" i="4"/>
  <c r="J19" i="4"/>
  <c r="D19" i="12"/>
  <c r="J38" i="13"/>
  <c r="E36" i="4"/>
  <c r="F36" i="4"/>
  <c r="J36" i="4"/>
  <c r="J42" i="13"/>
  <c r="F40" i="3"/>
  <c r="G40" i="3"/>
  <c r="J40" i="3"/>
  <c r="E41" i="4"/>
  <c r="F41" i="4"/>
  <c r="J41" i="4"/>
  <c r="D41" i="12"/>
  <c r="J58"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3" i="13"/>
  <c r="A51" i="9"/>
  <c r="C51" i="9"/>
  <c r="E51" i="9"/>
  <c r="G51" i="9"/>
  <c r="A52" i="9"/>
  <c r="C52" i="9"/>
  <c r="E52" i="9"/>
  <c r="G52" i="9"/>
  <c r="A53" i="9"/>
  <c r="C53" i="9"/>
  <c r="E53" i="9"/>
  <c r="G53" i="9"/>
  <c r="A54" i="9"/>
  <c r="C54" i="9"/>
  <c r="E54" i="9"/>
  <c r="G54" i="9"/>
  <c r="A55" i="9"/>
  <c r="C55" i="9"/>
  <c r="E55" i="9"/>
  <c r="G55" i="9"/>
  <c r="A56" i="9"/>
  <c r="C56" i="9"/>
  <c r="E56" i="9"/>
  <c r="G56" i="9"/>
  <c r="A57" i="9"/>
  <c r="C57" i="9"/>
  <c r="E57" i="9"/>
  <c r="G57" i="9"/>
  <c r="A58" i="9"/>
  <c r="C58" i="9"/>
  <c r="E58" i="9"/>
  <c r="G58" i="9"/>
  <c r="A59" i="9"/>
  <c r="C59" i="9"/>
  <c r="E59" i="9"/>
  <c r="G59" i="9"/>
  <c r="A60" i="9"/>
  <c r="C60" i="9"/>
  <c r="E60" i="9"/>
  <c r="G60" i="9"/>
  <c r="A61" i="9"/>
  <c r="C61" i="9"/>
  <c r="E61" i="9"/>
  <c r="G61" i="9"/>
  <c r="A62" i="9"/>
  <c r="C62" i="9"/>
  <c r="E62" i="9"/>
  <c r="G62"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E4" i="9"/>
  <c r="G4" i="9"/>
  <c r="E5" i="9"/>
  <c r="G5" i="9"/>
  <c r="E6" i="9"/>
  <c r="G6" i="9"/>
  <c r="E7" i="9"/>
  <c r="G7"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45" i="9"/>
  <c r="E46" i="9"/>
  <c r="G46" i="9"/>
  <c r="E47" i="9"/>
  <c r="G47" i="9"/>
  <c r="E48" i="9"/>
  <c r="G48" i="9"/>
  <c r="E49" i="9"/>
  <c r="G49" i="9"/>
  <c r="E50" i="9"/>
  <c r="G50" i="9"/>
  <c r="E3" i="9"/>
  <c r="G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3" i="9"/>
  <c r="F15" i="3"/>
  <c r="G15" i="3"/>
  <c r="J15" i="3"/>
  <c r="C15" i="12"/>
  <c r="F32" i="3"/>
  <c r="G32" i="3"/>
  <c r="J32" i="3"/>
  <c r="C32" i="12"/>
  <c r="C17" i="17" s="1"/>
  <c r="C17" i="14" s="1"/>
  <c r="F56" i="3"/>
  <c r="G56" i="3"/>
  <c r="J56" i="3"/>
  <c r="A50" i="3"/>
  <c r="C50" i="3"/>
  <c r="I50" i="3"/>
  <c r="A51" i="3"/>
  <c r="C51" i="3"/>
  <c r="I51" i="3"/>
  <c r="A52" i="3"/>
  <c r="C52" i="3"/>
  <c r="I52" i="3"/>
  <c r="A53" i="3"/>
  <c r="C53" i="3"/>
  <c r="I53" i="3"/>
  <c r="A54" i="3"/>
  <c r="C54" i="3"/>
  <c r="I54" i="3"/>
  <c r="A55" i="3"/>
  <c r="C55" i="3"/>
  <c r="I55" i="3"/>
  <c r="A56" i="3"/>
  <c r="C56" i="3"/>
  <c r="I56" i="3"/>
  <c r="A57" i="3"/>
  <c r="C57" i="3"/>
  <c r="I57" i="3"/>
  <c r="A58" i="3"/>
  <c r="C58" i="3"/>
  <c r="I58" i="3"/>
  <c r="A59" i="3"/>
  <c r="C59" i="3"/>
  <c r="I59" i="3"/>
  <c r="A60" i="3"/>
  <c r="C60" i="3"/>
  <c r="I60" i="3"/>
  <c r="A61" i="3"/>
  <c r="C61" i="3"/>
  <c r="I61" i="3"/>
  <c r="C4" i="3"/>
  <c r="I4" i="3"/>
  <c r="C5" i="3"/>
  <c r="I5" i="3"/>
  <c r="C6" i="3"/>
  <c r="I6" i="3"/>
  <c r="C7" i="3"/>
  <c r="I7" i="3"/>
  <c r="C8" i="3"/>
  <c r="I8" i="3"/>
  <c r="C9" i="3"/>
  <c r="I9" i="3"/>
  <c r="C10" i="3"/>
  <c r="I10" i="3"/>
  <c r="C11" i="3"/>
  <c r="I11" i="3"/>
  <c r="C12" i="3"/>
  <c r="I12" i="3"/>
  <c r="C13" i="3"/>
  <c r="I13" i="3"/>
  <c r="C14" i="3"/>
  <c r="I14" i="3"/>
  <c r="C15" i="3"/>
  <c r="I15" i="3"/>
  <c r="C16" i="3"/>
  <c r="I16" i="3"/>
  <c r="C17" i="3"/>
  <c r="I17" i="3"/>
  <c r="C18" i="3"/>
  <c r="I18" i="3"/>
  <c r="C19" i="3"/>
  <c r="I19" i="3"/>
  <c r="C20" i="3"/>
  <c r="I20" i="3"/>
  <c r="C21" i="3"/>
  <c r="I21" i="3"/>
  <c r="C22" i="3"/>
  <c r="I22" i="3"/>
  <c r="C23" i="3"/>
  <c r="I23" i="3"/>
  <c r="C24" i="3"/>
  <c r="I24" i="3"/>
  <c r="C25" i="3"/>
  <c r="I25" i="3"/>
  <c r="C26" i="3"/>
  <c r="I26" i="3"/>
  <c r="C27" i="3"/>
  <c r="I27" i="3"/>
  <c r="C28" i="3"/>
  <c r="I28" i="3"/>
  <c r="C29" i="3"/>
  <c r="I29" i="3"/>
  <c r="C30" i="3"/>
  <c r="I30" i="3"/>
  <c r="C31" i="3"/>
  <c r="I31" i="3"/>
  <c r="C32" i="3"/>
  <c r="I32" i="3"/>
  <c r="C33" i="3"/>
  <c r="I33" i="3"/>
  <c r="C34" i="3"/>
  <c r="I34" i="3"/>
  <c r="C35" i="3"/>
  <c r="I35" i="3"/>
  <c r="C36" i="3"/>
  <c r="I36" i="3"/>
  <c r="C37" i="3"/>
  <c r="I37" i="3"/>
  <c r="C38" i="3"/>
  <c r="I38" i="3"/>
  <c r="C39" i="3"/>
  <c r="I39" i="3"/>
  <c r="C40" i="3"/>
  <c r="I40" i="3"/>
  <c r="C41" i="3"/>
  <c r="I41" i="3"/>
  <c r="C42" i="3"/>
  <c r="I42" i="3"/>
  <c r="C43" i="3"/>
  <c r="I43" i="3"/>
  <c r="C44" i="3"/>
  <c r="I44" i="3"/>
  <c r="C45" i="3"/>
  <c r="I45" i="3"/>
  <c r="C46" i="3"/>
  <c r="I46" i="3"/>
  <c r="C47" i="3"/>
  <c r="I47" i="3"/>
  <c r="C48" i="3"/>
  <c r="I48" i="3"/>
  <c r="C49" i="3"/>
  <c r="I49" i="3"/>
  <c r="C3" i="3"/>
  <c r="C2" i="3"/>
  <c r="I3" i="3"/>
  <c r="I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2" i="3"/>
  <c r="D1" i="14"/>
  <c r="E1" i="14"/>
  <c r="F1" i="14"/>
  <c r="G1" i="14"/>
  <c r="H1" i="14"/>
  <c r="I1" i="14"/>
  <c r="J1" i="14"/>
  <c r="K1" i="14"/>
  <c r="L1" i="14"/>
  <c r="C1" i="14"/>
  <c r="B31" i="14"/>
  <c r="A31" i="14"/>
  <c r="A31" i="17"/>
  <c r="B30" i="14"/>
  <c r="B30" i="17"/>
  <c r="A30" i="14"/>
  <c r="A30" i="17"/>
  <c r="B29" i="14"/>
  <c r="B29" i="17"/>
  <c r="A29" i="14"/>
  <c r="A29" i="17"/>
  <c r="B28" i="14"/>
  <c r="B28" i="17"/>
  <c r="A28" i="14"/>
  <c r="A28" i="17"/>
  <c r="B27" i="14"/>
  <c r="B27" i="17"/>
  <c r="A27" i="14"/>
  <c r="A27" i="17"/>
  <c r="B26" i="14"/>
  <c r="B26" i="17"/>
  <c r="A26" i="14"/>
  <c r="B25" i="14"/>
  <c r="B25" i="17"/>
  <c r="A25" i="14"/>
  <c r="B24" i="14"/>
  <c r="B24" i="17"/>
  <c r="A24" i="14"/>
  <c r="A24" i="17"/>
  <c r="B23" i="14"/>
  <c r="A23" i="14"/>
  <c r="A23" i="17"/>
  <c r="B22" i="14"/>
  <c r="B22" i="17"/>
  <c r="A22" i="14"/>
  <c r="A22" i="17"/>
  <c r="B21" i="14"/>
  <c r="B21" i="17"/>
  <c r="A21" i="14"/>
  <c r="A21" i="17"/>
  <c r="B20" i="14"/>
  <c r="B20" i="17"/>
  <c r="A20" i="14"/>
  <c r="A20" i="17"/>
  <c r="B19" i="14"/>
  <c r="A19" i="14"/>
  <c r="A19" i="17"/>
  <c r="B18" i="14"/>
  <c r="B18" i="17"/>
  <c r="A18" i="14"/>
  <c r="B17" i="14"/>
  <c r="B17" i="17"/>
  <c r="A17" i="14"/>
  <c r="A17" i="17"/>
  <c r="B16" i="14"/>
  <c r="B16" i="17"/>
  <c r="A16" i="14"/>
  <c r="A16" i="17"/>
  <c r="B15" i="14"/>
  <c r="A15" i="14"/>
  <c r="A15" i="17"/>
  <c r="B14" i="14"/>
  <c r="B14" i="17"/>
  <c r="A14" i="14"/>
  <c r="B13" i="14"/>
  <c r="B13" i="17"/>
  <c r="A13" i="14"/>
  <c r="A13" i="17"/>
  <c r="B12" i="14"/>
  <c r="B12" i="17"/>
  <c r="A12" i="14"/>
  <c r="A12" i="17"/>
  <c r="B11" i="14"/>
  <c r="A11" i="14"/>
  <c r="A11" i="17"/>
  <c r="B10" i="14"/>
  <c r="B10" i="17"/>
  <c r="A10" i="14"/>
  <c r="A10" i="17"/>
  <c r="B9" i="14"/>
  <c r="B9" i="17"/>
  <c r="A9" i="14"/>
  <c r="A9" i="17"/>
  <c r="B8" i="14"/>
  <c r="B8" i="17"/>
  <c r="A8" i="14"/>
  <c r="A8" i="17"/>
  <c r="B7" i="14"/>
  <c r="A7" i="14"/>
  <c r="A7" i="17"/>
  <c r="B6" i="14"/>
  <c r="B6" i="17"/>
  <c r="A6" i="14"/>
  <c r="B5" i="14"/>
  <c r="B5" i="17"/>
  <c r="A5" i="14"/>
  <c r="A5" i="17"/>
  <c r="B4" i="14"/>
  <c r="B4" i="17"/>
  <c r="A4" i="14"/>
  <c r="A4" i="17"/>
  <c r="B3" i="14"/>
  <c r="B3" i="17"/>
  <c r="A3" i="14"/>
  <c r="A3" i="17"/>
  <c r="B2" i="14"/>
  <c r="A2" i="14"/>
  <c r="A2" i="17"/>
  <c r="Q5" i="8"/>
  <c r="Q4" i="8"/>
  <c r="Q7" i="8"/>
  <c r="Q6" i="8"/>
  <c r="Q9" i="8"/>
  <c r="T9" i="8"/>
  <c r="Q8" i="8"/>
  <c r="Q11" i="8"/>
  <c r="Q10" i="8"/>
  <c r="Q13" i="8"/>
  <c r="Q12" i="8"/>
  <c r="Q15" i="8"/>
  <c r="Q14" i="8"/>
  <c r="Q17" i="8"/>
  <c r="Q16" i="8"/>
  <c r="Q19" i="8"/>
  <c r="Q18" i="8"/>
  <c r="Q21" i="8"/>
  <c r="Q20" i="8"/>
  <c r="Q23" i="8"/>
  <c r="Q22" i="8"/>
  <c r="Q25" i="8"/>
  <c r="Q24" i="8"/>
  <c r="Q27" i="8"/>
  <c r="Q26" i="8"/>
  <c r="Q29" i="8"/>
  <c r="Q28" i="8"/>
  <c r="Q31" i="8"/>
  <c r="Q30" i="8"/>
  <c r="Q33" i="8"/>
  <c r="Q32" i="8"/>
  <c r="Q35" i="8"/>
  <c r="Q34" i="8"/>
  <c r="Q37" i="8"/>
  <c r="Q36" i="8"/>
  <c r="Q39" i="8"/>
  <c r="Q38" i="8"/>
  <c r="Q41" i="8"/>
  <c r="Q40" i="8"/>
  <c r="Q43" i="8"/>
  <c r="Q42" i="8"/>
  <c r="Q45" i="8"/>
  <c r="Q44" i="8"/>
  <c r="Q47" i="8"/>
  <c r="T47" i="8"/>
  <c r="Q46" i="8"/>
  <c r="Q49" i="8"/>
  <c r="T49" i="8"/>
  <c r="Q48" i="8"/>
  <c r="T48" i="8" s="1"/>
  <c r="Q51" i="8"/>
  <c r="Q50" i="8"/>
  <c r="Q53" i="8"/>
  <c r="Q52" i="8"/>
  <c r="Q55" i="8"/>
  <c r="Q54" i="8"/>
  <c r="Q57" i="8"/>
  <c r="Q56" i="8"/>
  <c r="Q59" i="8"/>
  <c r="Q58" i="8"/>
  <c r="Q61" i="8"/>
  <c r="Q60" i="8"/>
  <c r="Q3" i="8"/>
  <c r="Q2" i="8"/>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2" i="5"/>
  <c r="A50" i="12"/>
  <c r="A51" i="16"/>
  <c r="B50" i="12"/>
  <c r="B51" i="16"/>
  <c r="A51" i="12"/>
  <c r="A52" i="16"/>
  <c r="B51" i="12"/>
  <c r="A52" i="12"/>
  <c r="A53" i="16"/>
  <c r="B52" i="12"/>
  <c r="B53" i="16"/>
  <c r="A53" i="12"/>
  <c r="A54" i="16"/>
  <c r="B53" i="12"/>
  <c r="B54" i="16"/>
  <c r="A54" i="12"/>
  <c r="A55" i="16"/>
  <c r="B54" i="12"/>
  <c r="A55" i="12"/>
  <c r="A56" i="16"/>
  <c r="B55" i="12"/>
  <c r="A56" i="12"/>
  <c r="A57" i="16"/>
  <c r="B56" i="12"/>
  <c r="B57" i="16"/>
  <c r="A57" i="12"/>
  <c r="A58" i="16"/>
  <c r="B57" i="12"/>
  <c r="B58" i="16"/>
  <c r="A58" i="12"/>
  <c r="A59" i="16"/>
  <c r="B58" i="12"/>
  <c r="B59" i="16"/>
  <c r="A59" i="12"/>
  <c r="A60" i="16"/>
  <c r="B59" i="12"/>
  <c r="B60" i="16"/>
  <c r="A60" i="12"/>
  <c r="A61" i="16"/>
  <c r="B60" i="12"/>
  <c r="B61" i="16"/>
  <c r="A61" i="12"/>
  <c r="B61" i="12"/>
  <c r="B3" i="12"/>
  <c r="B4" i="16"/>
  <c r="B4" i="12"/>
  <c r="B5" i="12"/>
  <c r="B6" i="16"/>
  <c r="B6" i="12"/>
  <c r="B7" i="16"/>
  <c r="B7" i="12"/>
  <c r="B8" i="16"/>
  <c r="B8" i="12"/>
  <c r="B9" i="16"/>
  <c r="B9" i="12"/>
  <c r="B10" i="16"/>
  <c r="B10" i="12"/>
  <c r="B11" i="16"/>
  <c r="B11" i="12"/>
  <c r="B12" i="16"/>
  <c r="B12" i="12"/>
  <c r="B13" i="16"/>
  <c r="B13" i="12"/>
  <c r="B14" i="16"/>
  <c r="B14" i="12"/>
  <c r="B15" i="16"/>
  <c r="B15" i="12"/>
  <c r="B16" i="16"/>
  <c r="B16" i="12"/>
  <c r="B17" i="16"/>
  <c r="B17" i="12"/>
  <c r="B18" i="16"/>
  <c r="B18" i="12"/>
  <c r="B19" i="16"/>
  <c r="B19" i="12"/>
  <c r="B20" i="16"/>
  <c r="B20" i="12"/>
  <c r="B21" i="16"/>
  <c r="B21" i="12"/>
  <c r="B22" i="16"/>
  <c r="B22" i="12"/>
  <c r="B23" i="12"/>
  <c r="B24" i="16"/>
  <c r="B24" i="12"/>
  <c r="B25" i="16"/>
  <c r="B25" i="12"/>
  <c r="B26" i="16"/>
  <c r="B26" i="12"/>
  <c r="B27" i="16"/>
  <c r="B27" i="12"/>
  <c r="B28" i="16"/>
  <c r="B28" i="12"/>
  <c r="B29" i="16"/>
  <c r="B29" i="12"/>
  <c r="B30" i="16"/>
  <c r="B30" i="12"/>
  <c r="B31" i="16"/>
  <c r="B31" i="12"/>
  <c r="B32" i="16"/>
  <c r="B32" i="12"/>
  <c r="B33" i="16"/>
  <c r="B33" i="12"/>
  <c r="B34" i="16"/>
  <c r="B34" i="12"/>
  <c r="B35" i="16"/>
  <c r="B35" i="12"/>
  <c r="B36" i="16"/>
  <c r="B36" i="12"/>
  <c r="B37" i="12"/>
  <c r="B38" i="16"/>
  <c r="B38" i="12"/>
  <c r="B39" i="12"/>
  <c r="B40" i="16"/>
  <c r="B40" i="12"/>
  <c r="B41" i="16"/>
  <c r="B41" i="12"/>
  <c r="B42" i="16"/>
  <c r="B42" i="12"/>
  <c r="B43" i="16"/>
  <c r="B43" i="12"/>
  <c r="B44" i="16"/>
  <c r="B44" i="12"/>
  <c r="B45" i="16"/>
  <c r="B45" i="12"/>
  <c r="B46" i="16"/>
  <c r="B46" i="12"/>
  <c r="B47" i="12"/>
  <c r="B48" i="16"/>
  <c r="B48" i="12"/>
  <c r="B49" i="16"/>
  <c r="B49" i="12"/>
  <c r="B50" i="16"/>
  <c r="B2" i="12"/>
  <c r="B3" i="16"/>
  <c r="A3" i="12"/>
  <c r="A4" i="16"/>
  <c r="A4" i="12"/>
  <c r="A5" i="16"/>
  <c r="A5" i="12"/>
  <c r="A6" i="16"/>
  <c r="A6" i="12"/>
  <c r="A7" i="12"/>
  <c r="A8" i="16"/>
  <c r="A8" i="12"/>
  <c r="A9" i="16"/>
  <c r="A9" i="12"/>
  <c r="A10" i="16"/>
  <c r="A10" i="12"/>
  <c r="A11" i="16"/>
  <c r="A11" i="12"/>
  <c r="A12" i="12"/>
  <c r="A13" i="16"/>
  <c r="A13" i="12"/>
  <c r="A14" i="16"/>
  <c r="A14" i="12"/>
  <c r="A15" i="16"/>
  <c r="A15" i="12"/>
  <c r="A16" i="16"/>
  <c r="A16" i="12"/>
  <c r="A17" i="16"/>
  <c r="A17" i="12"/>
  <c r="A18" i="16"/>
  <c r="A18" i="12"/>
  <c r="A19" i="16"/>
  <c r="A19" i="12"/>
  <c r="A20" i="16"/>
  <c r="A20" i="12"/>
  <c r="A21" i="16"/>
  <c r="A21" i="12"/>
  <c r="A22" i="16"/>
  <c r="A22" i="12"/>
  <c r="A23" i="12"/>
  <c r="A24" i="12"/>
  <c r="A25" i="16"/>
  <c r="A25" i="12"/>
  <c r="A26" i="16"/>
  <c r="A26" i="12"/>
  <c r="A27" i="16"/>
  <c r="A27" i="12"/>
  <c r="A28" i="16"/>
  <c r="A28" i="12"/>
  <c r="A29" i="16"/>
  <c r="A29" i="12"/>
  <c r="A30" i="16"/>
  <c r="A30" i="12"/>
  <c r="A31" i="16"/>
  <c r="A31" i="12"/>
  <c r="A32" i="16"/>
  <c r="A32" i="12"/>
  <c r="A33" i="16"/>
  <c r="A33" i="12"/>
  <c r="A34" i="16"/>
  <c r="A34" i="12"/>
  <c r="A35" i="16"/>
  <c r="A35" i="12"/>
  <c r="A36" i="16"/>
  <c r="A36" i="12"/>
  <c r="A37" i="16"/>
  <c r="A37" i="12"/>
  <c r="A38" i="16"/>
  <c r="A38" i="12"/>
  <c r="A39" i="16"/>
  <c r="A39" i="12"/>
  <c r="A40" i="16"/>
  <c r="A40" i="12"/>
  <c r="A41" i="16"/>
  <c r="A41" i="12"/>
  <c r="A42" i="16"/>
  <c r="A42" i="12"/>
  <c r="A43" i="16"/>
  <c r="A43" i="12"/>
  <c r="A44" i="12"/>
  <c r="A45" i="16"/>
  <c r="A45" i="12"/>
  <c r="A46" i="16"/>
  <c r="A46" i="12"/>
  <c r="A47" i="16"/>
  <c r="A47" i="12"/>
  <c r="A48" i="16"/>
  <c r="A48" i="12"/>
  <c r="A49" i="16"/>
  <c r="A49" i="12"/>
  <c r="A50" i="16"/>
  <c r="A2" i="12"/>
  <c r="A3" i="16"/>
  <c r="B5" i="16"/>
  <c r="A7" i="16"/>
  <c r="A12" i="16"/>
  <c r="A23" i="16"/>
  <c r="B23" i="16"/>
  <c r="A24" i="16"/>
  <c r="B37" i="16"/>
  <c r="B39" i="16"/>
  <c r="A44" i="16"/>
  <c r="B47" i="16"/>
  <c r="B52" i="16"/>
  <c r="B55" i="16"/>
  <c r="B56" i="16"/>
  <c r="A50" i="4"/>
  <c r="C50" i="4"/>
  <c r="I50" i="4"/>
  <c r="A51" i="4"/>
  <c r="C51" i="4"/>
  <c r="I51" i="4"/>
  <c r="A52" i="4"/>
  <c r="C52" i="4"/>
  <c r="I52" i="4"/>
  <c r="A53" i="4"/>
  <c r="C53" i="4"/>
  <c r="I53" i="4"/>
  <c r="A54" i="4"/>
  <c r="C54" i="4"/>
  <c r="I54" i="4"/>
  <c r="A55" i="4"/>
  <c r="C55" i="4"/>
  <c r="I55" i="4"/>
  <c r="A56" i="4"/>
  <c r="C56" i="4"/>
  <c r="I56" i="4"/>
  <c r="A57" i="4"/>
  <c r="C57" i="4"/>
  <c r="I57" i="4"/>
  <c r="A58" i="4"/>
  <c r="C58" i="4"/>
  <c r="I58" i="4"/>
  <c r="A59" i="4"/>
  <c r="C59" i="4"/>
  <c r="I59" i="4"/>
  <c r="A60" i="4"/>
  <c r="C60" i="4"/>
  <c r="I60" i="4"/>
  <c r="A61" i="4"/>
  <c r="C61" i="4"/>
  <c r="I61" i="4"/>
  <c r="C4" i="4"/>
  <c r="I4" i="4"/>
  <c r="C5" i="4"/>
  <c r="I5" i="4"/>
  <c r="C6" i="4"/>
  <c r="I6" i="4"/>
  <c r="C7" i="4"/>
  <c r="I7" i="4"/>
  <c r="C8" i="4"/>
  <c r="I8" i="4"/>
  <c r="C9" i="4"/>
  <c r="I9" i="4"/>
  <c r="C10" i="4"/>
  <c r="I10" i="4"/>
  <c r="C11" i="4"/>
  <c r="I11" i="4"/>
  <c r="C12" i="4"/>
  <c r="I12" i="4"/>
  <c r="C13" i="4"/>
  <c r="I13" i="4"/>
  <c r="C14" i="4"/>
  <c r="I14" i="4"/>
  <c r="C15" i="4"/>
  <c r="I15" i="4"/>
  <c r="C16" i="4"/>
  <c r="I16" i="4"/>
  <c r="C17" i="4"/>
  <c r="I17" i="4"/>
  <c r="C18" i="4"/>
  <c r="I18" i="4"/>
  <c r="C19" i="4"/>
  <c r="I19" i="4"/>
  <c r="C20" i="4"/>
  <c r="I20" i="4"/>
  <c r="C21" i="4"/>
  <c r="I21" i="4"/>
  <c r="C22" i="4"/>
  <c r="I22" i="4"/>
  <c r="C23" i="4"/>
  <c r="I23" i="4"/>
  <c r="C24" i="4"/>
  <c r="I24" i="4"/>
  <c r="C25" i="4"/>
  <c r="I25" i="4"/>
  <c r="C26" i="4"/>
  <c r="I26" i="4"/>
  <c r="C27" i="4"/>
  <c r="I27" i="4"/>
  <c r="C28" i="4"/>
  <c r="I28" i="4"/>
  <c r="C29" i="4"/>
  <c r="I29" i="4"/>
  <c r="C30" i="4"/>
  <c r="I30" i="4"/>
  <c r="C31" i="4"/>
  <c r="I31" i="4"/>
  <c r="C32" i="4"/>
  <c r="I32" i="4"/>
  <c r="C33" i="4"/>
  <c r="I33" i="4"/>
  <c r="C34" i="4"/>
  <c r="I34" i="4"/>
  <c r="C35" i="4"/>
  <c r="I35" i="4"/>
  <c r="C36" i="4"/>
  <c r="I36" i="4"/>
  <c r="C37" i="4"/>
  <c r="I37" i="4"/>
  <c r="C38" i="4"/>
  <c r="I38" i="4"/>
  <c r="C39" i="4"/>
  <c r="I39" i="4"/>
  <c r="C40" i="4"/>
  <c r="I40" i="4"/>
  <c r="C41" i="4"/>
  <c r="I41" i="4"/>
  <c r="C42" i="4"/>
  <c r="I42" i="4"/>
  <c r="C43" i="4"/>
  <c r="I43" i="4"/>
  <c r="C44" i="4"/>
  <c r="I44" i="4"/>
  <c r="C45" i="4"/>
  <c r="I45" i="4"/>
  <c r="C46" i="4"/>
  <c r="I46" i="4"/>
  <c r="C47" i="4"/>
  <c r="I47" i="4"/>
  <c r="C48" i="4"/>
  <c r="I48" i="4"/>
  <c r="C49" i="4"/>
  <c r="I49" i="4"/>
  <c r="C3" i="4"/>
  <c r="C2" i="4"/>
  <c r="I3" i="4"/>
  <c r="I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2" i="4"/>
  <c r="B7" i="17"/>
  <c r="B11" i="17"/>
  <c r="B15" i="17"/>
  <c r="B19" i="17"/>
  <c r="B23" i="17"/>
  <c r="B31" i="17"/>
  <c r="B2" i="17"/>
  <c r="A6" i="17"/>
  <c r="A14" i="17"/>
  <c r="A18" i="17"/>
  <c r="A25" i="17"/>
  <c r="A26" i="17"/>
  <c r="A50" i="8"/>
  <c r="C50" i="8"/>
  <c r="H50" i="8"/>
  <c r="J50" i="8"/>
  <c r="K50" i="8"/>
  <c r="A51" i="8"/>
  <c r="C51" i="8"/>
  <c r="H51" i="8"/>
  <c r="J51" i="8"/>
  <c r="A52" i="8"/>
  <c r="C52" i="8"/>
  <c r="H52" i="8"/>
  <c r="J52" i="8"/>
  <c r="K52" i="8" s="1"/>
  <c r="A53" i="8"/>
  <c r="C53" i="8"/>
  <c r="H53" i="8"/>
  <c r="J53" i="8"/>
  <c r="K53" i="8" s="1"/>
  <c r="A54" i="8"/>
  <c r="C54" i="8"/>
  <c r="H54" i="8"/>
  <c r="J54" i="8"/>
  <c r="K54" i="8"/>
  <c r="A55" i="8"/>
  <c r="C55" i="8"/>
  <c r="H55" i="8"/>
  <c r="J55" i="8"/>
  <c r="K55" i="8" s="1"/>
  <c r="A56" i="8"/>
  <c r="C56" i="8"/>
  <c r="H56" i="8"/>
  <c r="J56" i="8"/>
  <c r="K56" i="8" s="1"/>
  <c r="A57" i="8"/>
  <c r="C57" i="8"/>
  <c r="H57" i="8"/>
  <c r="J57" i="8"/>
  <c r="K57" i="8" s="1"/>
  <c r="A58" i="8"/>
  <c r="C58" i="8"/>
  <c r="H58" i="8"/>
  <c r="J58" i="8"/>
  <c r="K58" i="8"/>
  <c r="A59" i="8"/>
  <c r="C59" i="8"/>
  <c r="H59" i="8"/>
  <c r="J59" i="8"/>
  <c r="A60" i="8"/>
  <c r="C60" i="8"/>
  <c r="H60" i="8"/>
  <c r="J60" i="8"/>
  <c r="K60" i="8" s="1"/>
  <c r="A61" i="8"/>
  <c r="C61" i="8"/>
  <c r="H61" i="8"/>
  <c r="J61" i="8"/>
  <c r="K61" i="8" s="1"/>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2" i="8"/>
  <c r="J3" i="8"/>
  <c r="K3" i="8" s="1"/>
  <c r="J4" i="8"/>
  <c r="K4" i="8" s="1"/>
  <c r="J5" i="8"/>
  <c r="J6" i="8"/>
  <c r="J7" i="8"/>
  <c r="J8" i="8"/>
  <c r="J9" i="8"/>
  <c r="K9" i="8" s="1"/>
  <c r="J10" i="8"/>
  <c r="K10" i="8" s="1"/>
  <c r="J11" i="8"/>
  <c r="J12" i="8"/>
  <c r="K12" i="8"/>
  <c r="J13" i="8"/>
  <c r="K13" i="8" s="1"/>
  <c r="J14" i="8"/>
  <c r="K14" i="8"/>
  <c r="J15" i="8"/>
  <c r="J16" i="8"/>
  <c r="K16" i="8"/>
  <c r="J17" i="8"/>
  <c r="K17" i="8" s="1"/>
  <c r="J18" i="8"/>
  <c r="J19" i="8"/>
  <c r="K19" i="8" s="1"/>
  <c r="J20" i="8"/>
  <c r="K20" i="8" s="1"/>
  <c r="J21" i="8"/>
  <c r="J22" i="8"/>
  <c r="K22" i="8" s="1"/>
  <c r="J23" i="8"/>
  <c r="K23" i="8" s="1"/>
  <c r="J24" i="8"/>
  <c r="K24" i="8" s="1"/>
  <c r="J25" i="8"/>
  <c r="K25" i="8" s="1"/>
  <c r="J26" i="8"/>
  <c r="K26" i="8" s="1"/>
  <c r="J27" i="8"/>
  <c r="K27" i="8"/>
  <c r="J28" i="8"/>
  <c r="K28" i="8" s="1"/>
  <c r="J29" i="8"/>
  <c r="K29" i="8" s="1"/>
  <c r="J30" i="8"/>
  <c r="K30" i="8" s="1"/>
  <c r="J31" i="8"/>
  <c r="J32" i="8"/>
  <c r="K32" i="8"/>
  <c r="J33" i="8"/>
  <c r="J34" i="8"/>
  <c r="K34" i="8"/>
  <c r="J35" i="8"/>
  <c r="J36" i="8"/>
  <c r="K36" i="8" s="1"/>
  <c r="J37" i="8"/>
  <c r="J38" i="8"/>
  <c r="J39" i="8"/>
  <c r="K39" i="8" s="1"/>
  <c r="J40" i="8"/>
  <c r="J41" i="8"/>
  <c r="K41" i="8" s="1"/>
  <c r="J42" i="8"/>
  <c r="K42" i="8" s="1"/>
  <c r="J43" i="8"/>
  <c r="K43" i="8" s="1"/>
  <c r="J44" i="8"/>
  <c r="K44" i="8" s="1"/>
  <c r="J45" i="8"/>
  <c r="J46" i="8"/>
  <c r="K46" i="8"/>
  <c r="J47" i="8"/>
  <c r="K47" i="8" s="1"/>
  <c r="J48" i="8"/>
  <c r="K48" i="8" s="1"/>
  <c r="J49" i="8"/>
  <c r="K49" i="8" s="1"/>
  <c r="J2" i="8"/>
  <c r="K5" i="8"/>
  <c r="K6" i="8"/>
  <c r="K7" i="8"/>
  <c r="K8" i="8"/>
  <c r="K11" i="8"/>
  <c r="K15" i="8"/>
  <c r="K31" i="8"/>
  <c r="K33" i="8"/>
  <c r="K37" i="8"/>
  <c r="K45" i="8"/>
  <c r="K2" i="8"/>
  <c r="A42" i="8"/>
  <c r="A43" i="8"/>
  <c r="A44" i="8"/>
  <c r="A45" i="8"/>
  <c r="A46" i="8"/>
  <c r="A47" i="8"/>
  <c r="A48" i="8"/>
  <c r="A49"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2" i="8"/>
  <c r="E10" i="7"/>
  <c r="E11" i="7"/>
  <c r="E12" i="7"/>
  <c r="E13" i="7"/>
  <c r="E14" i="7"/>
  <c r="E15" i="7"/>
  <c r="E16" i="7"/>
  <c r="E17" i="7"/>
  <c r="E18" i="7"/>
  <c r="E19" i="7"/>
  <c r="E20" i="7"/>
  <c r="E21" i="7"/>
  <c r="E22" i="7"/>
  <c r="E23" i="7"/>
  <c r="E24" i="7"/>
  <c r="E25" i="7"/>
  <c r="E26" i="7"/>
  <c r="E27" i="7"/>
  <c r="E28" i="7"/>
  <c r="E29" i="7"/>
  <c r="P29" i="7" s="1"/>
  <c r="U29" i="7" s="1"/>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9" i="7"/>
  <c r="A57" i="7"/>
  <c r="C57" i="7"/>
  <c r="A58" i="7"/>
  <c r="C58" i="7"/>
  <c r="A59" i="7"/>
  <c r="C59" i="7"/>
  <c r="A60" i="7"/>
  <c r="C60" i="7"/>
  <c r="A61" i="7"/>
  <c r="C61" i="7"/>
  <c r="A62" i="7"/>
  <c r="C62" i="7"/>
  <c r="A63" i="7"/>
  <c r="C63" i="7"/>
  <c r="A64" i="7"/>
  <c r="C64" i="7"/>
  <c r="A65" i="7"/>
  <c r="C65" i="7"/>
  <c r="A66" i="7"/>
  <c r="C66" i="7"/>
  <c r="A67" i="7"/>
  <c r="C67" i="7"/>
  <c r="A68" i="7"/>
  <c r="C68" i="7"/>
  <c r="A9" i="7"/>
  <c r="C9" i="7"/>
  <c r="A10" i="7"/>
  <c r="C10" i="7"/>
  <c r="A11" i="7"/>
  <c r="C11" i="7"/>
  <c r="A12" i="7"/>
  <c r="C12" i="7"/>
  <c r="A13" i="7"/>
  <c r="C13" i="7"/>
  <c r="A14" i="7"/>
  <c r="C14" i="7"/>
  <c r="A15" i="7"/>
  <c r="C15" i="7"/>
  <c r="A16" i="7"/>
  <c r="C16" i="7"/>
  <c r="A17" i="7"/>
  <c r="C17" i="7"/>
  <c r="A18" i="7"/>
  <c r="C18" i="7"/>
  <c r="A19" i="7"/>
  <c r="C19" i="7"/>
  <c r="A20" i="7"/>
  <c r="C20" i="7"/>
  <c r="A21" i="7"/>
  <c r="C21" i="7"/>
  <c r="A22" i="7"/>
  <c r="C22" i="7"/>
  <c r="A23" i="7"/>
  <c r="C23" i="7"/>
  <c r="A24" i="7"/>
  <c r="C24" i="7"/>
  <c r="A25" i="7"/>
  <c r="C25" i="7"/>
  <c r="A26" i="7"/>
  <c r="C26" i="7"/>
  <c r="A27" i="7"/>
  <c r="C27" i="7"/>
  <c r="A28" i="7"/>
  <c r="C28" i="7"/>
  <c r="A29" i="7"/>
  <c r="C29" i="7"/>
  <c r="A30" i="7"/>
  <c r="C30" i="7"/>
  <c r="A31" i="7"/>
  <c r="C31" i="7"/>
  <c r="A32" i="7"/>
  <c r="C32" i="7"/>
  <c r="A33" i="7"/>
  <c r="C33" i="7"/>
  <c r="A34" i="7"/>
  <c r="C34" i="7"/>
  <c r="A35" i="7"/>
  <c r="C35" i="7"/>
  <c r="A36" i="7"/>
  <c r="C36" i="7"/>
  <c r="A37" i="7"/>
  <c r="C37" i="7"/>
  <c r="A38" i="7"/>
  <c r="C38" i="7"/>
  <c r="A39" i="7"/>
  <c r="C39" i="7"/>
  <c r="A40" i="7"/>
  <c r="C40" i="7"/>
  <c r="A41" i="7"/>
  <c r="C41" i="7"/>
  <c r="A42" i="7"/>
  <c r="C42" i="7"/>
  <c r="A43" i="7"/>
  <c r="C43" i="7"/>
  <c r="A44" i="7"/>
  <c r="C44" i="7"/>
  <c r="A45" i="7"/>
  <c r="C45" i="7"/>
  <c r="A46" i="7"/>
  <c r="C46" i="7"/>
  <c r="A47" i="7"/>
  <c r="C47" i="7"/>
  <c r="A48" i="7"/>
  <c r="C48" i="7"/>
  <c r="A49" i="7"/>
  <c r="C49" i="7"/>
  <c r="A50" i="7"/>
  <c r="C50" i="7"/>
  <c r="A51" i="7"/>
  <c r="C51" i="7"/>
  <c r="A52" i="7"/>
  <c r="C52" i="7"/>
  <c r="A53" i="7"/>
  <c r="C53" i="7"/>
  <c r="A54" i="7"/>
  <c r="C54" i="7"/>
  <c r="A55" i="7"/>
  <c r="C55" i="7"/>
  <c r="A56" i="7"/>
  <c r="C56" i="7"/>
  <c r="E50" i="1"/>
  <c r="F50" i="1"/>
  <c r="G50" i="1"/>
  <c r="H50" i="1"/>
  <c r="I50" i="1"/>
  <c r="J50" i="1"/>
  <c r="K50" i="1"/>
  <c r="E51" i="1"/>
  <c r="F51" i="1"/>
  <c r="G51" i="1"/>
  <c r="H51" i="1"/>
  <c r="I51" i="1"/>
  <c r="J51" i="1"/>
  <c r="K51" i="1"/>
  <c r="E52" i="1"/>
  <c r="F52" i="1"/>
  <c r="G52" i="1"/>
  <c r="H52" i="1"/>
  <c r="I52" i="1"/>
  <c r="J52" i="1"/>
  <c r="K52" i="1"/>
  <c r="E53" i="1"/>
  <c r="F53" i="1"/>
  <c r="G53" i="1"/>
  <c r="H53" i="1"/>
  <c r="I53" i="1"/>
  <c r="J53" i="1"/>
  <c r="K53" i="1"/>
  <c r="E54" i="1"/>
  <c r="F54" i="1"/>
  <c r="G54" i="1"/>
  <c r="H54" i="1"/>
  <c r="I54" i="1"/>
  <c r="J54" i="1"/>
  <c r="K54" i="1"/>
  <c r="E55" i="1"/>
  <c r="F55" i="1"/>
  <c r="G55" i="1"/>
  <c r="H55" i="1"/>
  <c r="I55" i="1"/>
  <c r="J55" i="1"/>
  <c r="K55" i="1"/>
  <c r="E56" i="1"/>
  <c r="F56" i="1"/>
  <c r="G56" i="1"/>
  <c r="H56" i="1"/>
  <c r="I56" i="1"/>
  <c r="J56" i="1"/>
  <c r="K56" i="1"/>
  <c r="E57" i="1"/>
  <c r="F57" i="1"/>
  <c r="G57" i="1"/>
  <c r="H57" i="1"/>
  <c r="I57" i="1"/>
  <c r="J57" i="1"/>
  <c r="K57" i="1"/>
  <c r="E58" i="1"/>
  <c r="F58" i="1"/>
  <c r="G58" i="1"/>
  <c r="H58" i="1"/>
  <c r="I58" i="1"/>
  <c r="J58" i="1"/>
  <c r="K58" i="1"/>
  <c r="E59" i="1"/>
  <c r="F59" i="1"/>
  <c r="G59" i="1"/>
  <c r="H59" i="1"/>
  <c r="I59" i="1"/>
  <c r="J59" i="1"/>
  <c r="K59" i="1"/>
  <c r="E60" i="1"/>
  <c r="F60" i="1"/>
  <c r="G60" i="1"/>
  <c r="H60" i="1"/>
  <c r="I60" i="1"/>
  <c r="J60" i="1"/>
  <c r="K60" i="1"/>
  <c r="E61" i="1"/>
  <c r="F61" i="1"/>
  <c r="G61" i="1"/>
  <c r="H61" i="1"/>
  <c r="I61" i="1"/>
  <c r="J61" i="1"/>
  <c r="K61"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2" i="1"/>
  <c r="A51" i="11"/>
  <c r="C51" i="11"/>
  <c r="E51" i="11"/>
  <c r="G51" i="11"/>
  <c r="A52" i="11"/>
  <c r="C52" i="11"/>
  <c r="E52" i="11"/>
  <c r="G52" i="11"/>
  <c r="A53" i="11"/>
  <c r="C53" i="11"/>
  <c r="E53" i="11"/>
  <c r="G53" i="11"/>
  <c r="A54" i="11"/>
  <c r="C54" i="11"/>
  <c r="E54" i="11"/>
  <c r="G54" i="11"/>
  <c r="A55" i="11"/>
  <c r="C55" i="11"/>
  <c r="E55" i="11"/>
  <c r="G55" i="11"/>
  <c r="A56" i="11"/>
  <c r="C56" i="11"/>
  <c r="E56" i="11"/>
  <c r="G56" i="11"/>
  <c r="A57" i="11"/>
  <c r="C57" i="11"/>
  <c r="E57" i="11"/>
  <c r="G57" i="11"/>
  <c r="A58" i="11"/>
  <c r="C58" i="11"/>
  <c r="E58" i="11"/>
  <c r="G58" i="11"/>
  <c r="A59" i="11"/>
  <c r="C59" i="11"/>
  <c r="E59" i="11"/>
  <c r="G59" i="11"/>
  <c r="A60" i="11"/>
  <c r="C60" i="11"/>
  <c r="E60" i="11"/>
  <c r="G60" i="11"/>
  <c r="A61" i="11"/>
  <c r="C61" i="11"/>
  <c r="E61" i="11"/>
  <c r="G61" i="11"/>
  <c r="A62" i="11"/>
  <c r="C62" i="11"/>
  <c r="E62" i="11"/>
  <c r="G62"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E5" i="11"/>
  <c r="G5" i="11"/>
  <c r="E7" i="11"/>
  <c r="G7" i="11"/>
  <c r="E9" i="11"/>
  <c r="G9" i="11"/>
  <c r="E11" i="11"/>
  <c r="G11" i="11"/>
  <c r="E13" i="11"/>
  <c r="G13" i="11"/>
  <c r="E15" i="11"/>
  <c r="G15" i="11"/>
  <c r="E17" i="11"/>
  <c r="G17" i="11"/>
  <c r="E19" i="11"/>
  <c r="G19" i="11"/>
  <c r="E21" i="11"/>
  <c r="G21" i="11"/>
  <c r="E23" i="11"/>
  <c r="G23" i="11"/>
  <c r="E25" i="11"/>
  <c r="G25" i="11"/>
  <c r="E27" i="11"/>
  <c r="G27" i="11"/>
  <c r="E29" i="11"/>
  <c r="G29" i="11"/>
  <c r="E31" i="11"/>
  <c r="G31" i="11"/>
  <c r="E33" i="11"/>
  <c r="G33" i="11"/>
  <c r="E35" i="11"/>
  <c r="G35" i="11"/>
  <c r="E37" i="11"/>
  <c r="G37" i="11"/>
  <c r="E39" i="11"/>
  <c r="G39" i="11"/>
  <c r="E41" i="11"/>
  <c r="G41" i="11"/>
  <c r="E43" i="11"/>
  <c r="G43" i="11"/>
  <c r="E45" i="11"/>
  <c r="G45" i="11"/>
  <c r="E47" i="11"/>
  <c r="G47" i="11"/>
  <c r="E49" i="11"/>
  <c r="G49" i="11"/>
  <c r="E3" i="11"/>
  <c r="G3" i="11"/>
  <c r="E4" i="11"/>
  <c r="G4" i="11"/>
  <c r="E6" i="11"/>
  <c r="G6" i="11"/>
  <c r="E8" i="11"/>
  <c r="G8" i="11"/>
  <c r="E10" i="11"/>
  <c r="G10" i="11"/>
  <c r="E12" i="11"/>
  <c r="G12" i="11"/>
  <c r="E14" i="11"/>
  <c r="G14" i="11"/>
  <c r="E16" i="11"/>
  <c r="G16" i="11"/>
  <c r="E18" i="11"/>
  <c r="G18" i="11"/>
  <c r="E20" i="11"/>
  <c r="G20" i="11"/>
  <c r="E22" i="11"/>
  <c r="G22" i="11"/>
  <c r="E24" i="11"/>
  <c r="G24" i="11"/>
  <c r="E26" i="11"/>
  <c r="G26" i="11"/>
  <c r="E28" i="11"/>
  <c r="G28" i="11"/>
  <c r="E30" i="11"/>
  <c r="G30" i="11"/>
  <c r="E32" i="11"/>
  <c r="G32" i="11"/>
  <c r="E34" i="11"/>
  <c r="G34" i="11"/>
  <c r="E36" i="11"/>
  <c r="G36" i="11"/>
  <c r="E38" i="11"/>
  <c r="G38" i="11"/>
  <c r="E40" i="11"/>
  <c r="G40" i="11"/>
  <c r="E42" i="11"/>
  <c r="G42" i="11"/>
  <c r="E44" i="11"/>
  <c r="G44" i="11"/>
  <c r="E46" i="11"/>
  <c r="G46" i="11"/>
  <c r="E48" i="11"/>
  <c r="G48" i="11"/>
  <c r="E50" i="11"/>
  <c r="G50"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3" i="11"/>
  <c r="E16" i="8"/>
  <c r="D23" i="7"/>
  <c r="E52" i="8"/>
  <c r="E53" i="8"/>
  <c r="E41" i="8"/>
  <c r="E40" i="8"/>
  <c r="E8" i="8"/>
  <c r="E36" i="8"/>
  <c r="E37" i="8"/>
  <c r="E25" i="8"/>
  <c r="T25" i="8"/>
  <c r="E24" i="8"/>
  <c r="E11" i="8"/>
  <c r="D12" i="9"/>
  <c r="I12" i="9"/>
  <c r="L11" i="12"/>
  <c r="E10" i="8"/>
  <c r="T10" i="8" s="1"/>
  <c r="D17" i="7"/>
  <c r="E25" i="4"/>
  <c r="F25" i="4"/>
  <c r="J25" i="4"/>
  <c r="D25" i="12"/>
  <c r="G25" i="3"/>
  <c r="J25" i="3"/>
  <c r="C25" i="12"/>
  <c r="L48" i="8"/>
  <c r="E46" i="8"/>
  <c r="E24" i="4"/>
  <c r="F24" i="4"/>
  <c r="J24" i="4"/>
  <c r="D24" i="12"/>
  <c r="F38" i="3"/>
  <c r="G38" i="3"/>
  <c r="J38" i="3"/>
  <c r="C38" i="12"/>
  <c r="E22" i="4"/>
  <c r="F22" i="4"/>
  <c r="J22" i="4"/>
  <c r="F22" i="3"/>
  <c r="G22" i="3"/>
  <c r="J22" i="3"/>
  <c r="J7" i="4"/>
  <c r="D7" i="12"/>
  <c r="E6" i="4"/>
  <c r="F6" i="4"/>
  <c r="J6" i="4"/>
  <c r="F6" i="3"/>
  <c r="G6" i="3"/>
  <c r="J6" i="3"/>
  <c r="E32" i="8"/>
  <c r="T33" i="8"/>
  <c r="D30" i="7"/>
  <c r="T23" i="8"/>
  <c r="F24" i="3"/>
  <c r="G24" i="3"/>
  <c r="J24" i="3"/>
  <c r="E3" i="4"/>
  <c r="F3" i="4"/>
  <c r="J3" i="4"/>
  <c r="D3" i="12"/>
  <c r="E2" i="4"/>
  <c r="F2" i="4"/>
  <c r="J2" i="4"/>
  <c r="E42" i="8"/>
  <c r="E43" i="8"/>
  <c r="F7" i="3"/>
  <c r="G7" i="3"/>
  <c r="J7" i="3"/>
  <c r="C7" i="12"/>
  <c r="L23" i="8"/>
  <c r="U23" i="8"/>
  <c r="E23" i="12"/>
  <c r="E57" i="4"/>
  <c r="F57" i="4"/>
  <c r="J57" i="4"/>
  <c r="D57" i="12"/>
  <c r="F57" i="3"/>
  <c r="G57" i="3"/>
  <c r="J57" i="3"/>
  <c r="E56" i="4"/>
  <c r="F56" i="4"/>
  <c r="J56" i="4"/>
  <c r="J19" i="3"/>
  <c r="C19" i="12"/>
  <c r="E18" i="4"/>
  <c r="F18" i="4"/>
  <c r="J18" i="4"/>
  <c r="F18" i="3"/>
  <c r="G18" i="3"/>
  <c r="J18" i="3"/>
  <c r="E59" i="8"/>
  <c r="E26" i="8"/>
  <c r="E27" i="8"/>
  <c r="E39" i="4"/>
  <c r="F39" i="4"/>
  <c r="J39" i="4"/>
  <c r="D39" i="12"/>
  <c r="E12" i="8"/>
  <c r="L12" i="8"/>
  <c r="E13" i="8"/>
  <c r="T13" i="8" s="1"/>
  <c r="F37" i="3"/>
  <c r="G37" i="3"/>
  <c r="J37" i="3"/>
  <c r="C37" i="12"/>
  <c r="F59" i="3"/>
  <c r="G59" i="3"/>
  <c r="J59" i="3"/>
  <c r="C59" i="12"/>
  <c r="E10" i="4"/>
  <c r="F10" i="4"/>
  <c r="J10" i="4"/>
  <c r="D10" i="12"/>
  <c r="E11" i="4"/>
  <c r="F11" i="4"/>
  <c r="J11" i="4"/>
  <c r="K11" i="4"/>
  <c r="D11" i="12"/>
  <c r="D6" i="17"/>
  <c r="F11" i="3"/>
  <c r="G11" i="3"/>
  <c r="J11" i="3"/>
  <c r="F10" i="3"/>
  <c r="G10" i="3"/>
  <c r="J10" i="3"/>
  <c r="C10" i="12"/>
  <c r="D25" i="7"/>
  <c r="D19" i="11"/>
  <c r="H19" i="11"/>
  <c r="K18" i="12"/>
  <c r="T8" i="8"/>
  <c r="E19" i="8"/>
  <c r="E28" i="8"/>
  <c r="T28" i="8"/>
  <c r="E29" i="8"/>
  <c r="T11" i="8"/>
  <c r="F5" i="3"/>
  <c r="G5" i="3"/>
  <c r="J5" i="3"/>
  <c r="F30" i="3"/>
  <c r="G30" i="3"/>
  <c r="J30" i="3"/>
  <c r="F14" i="3"/>
  <c r="G14" i="3"/>
  <c r="J14" i="3"/>
  <c r="E49" i="4"/>
  <c r="F49" i="4"/>
  <c r="J49" i="4"/>
  <c r="D49" i="12"/>
  <c r="E37" i="4"/>
  <c r="F37" i="4"/>
  <c r="J37" i="4"/>
  <c r="D37" i="12"/>
  <c r="F60" i="3"/>
  <c r="G60" i="3"/>
  <c r="J60" i="3"/>
  <c r="E60" i="4"/>
  <c r="F60" i="4"/>
  <c r="J60" i="4"/>
  <c r="E45" i="4"/>
  <c r="F45" i="4"/>
  <c r="J45" i="4"/>
  <c r="D45" i="12"/>
  <c r="E29" i="4"/>
  <c r="F29" i="4"/>
  <c r="J29" i="4"/>
  <c r="D29" i="12"/>
  <c r="F29" i="3"/>
  <c r="G29" i="3"/>
  <c r="J29" i="3"/>
  <c r="C29" i="12"/>
  <c r="F28" i="3"/>
  <c r="G28" i="3"/>
  <c r="J28" i="3"/>
  <c r="C28" i="12"/>
  <c r="E16" i="4"/>
  <c r="F16" i="4"/>
  <c r="J16" i="4"/>
  <c r="E28" i="4"/>
  <c r="F28" i="4"/>
  <c r="J28" i="4"/>
  <c r="L17" i="8"/>
  <c r="D24" i="7"/>
  <c r="D18" i="11"/>
  <c r="H18" i="11"/>
  <c r="K17" i="12"/>
  <c r="D18" i="9"/>
  <c r="I18" i="9"/>
  <c r="L17" i="12"/>
  <c r="AD30" i="7"/>
  <c r="J23" i="12"/>
  <c r="L37" i="8"/>
  <c r="D38" i="9"/>
  <c r="I38" i="9"/>
  <c r="L37" i="12"/>
  <c r="D42" i="9"/>
  <c r="I42" i="9"/>
  <c r="L41" i="12"/>
  <c r="D48" i="7"/>
  <c r="D13" i="11"/>
  <c r="H13" i="11"/>
  <c r="D13" i="9"/>
  <c r="I13" i="9"/>
  <c r="L12" i="12"/>
  <c r="L25" i="8"/>
  <c r="D26" i="11"/>
  <c r="H26" i="11"/>
  <c r="K25" i="12"/>
  <c r="D41" i="9"/>
  <c r="I41" i="9"/>
  <c r="L40" i="12"/>
  <c r="T40" i="8"/>
  <c r="T17" i="8"/>
  <c r="U17" i="8"/>
  <c r="E17" i="12"/>
  <c r="D54" i="9"/>
  <c r="I54" i="9"/>
  <c r="L53" i="12"/>
  <c r="AD25" i="7"/>
  <c r="J18" i="12"/>
  <c r="V25" i="7"/>
  <c r="F18" i="12"/>
  <c r="Z25" i="7"/>
  <c r="H18" i="12"/>
  <c r="X25" i="7"/>
  <c r="AB25" i="7"/>
  <c r="I18" i="12"/>
  <c r="L19" i="8"/>
  <c r="D20" i="11"/>
  <c r="H20" i="11"/>
  <c r="K19" i="12"/>
  <c r="D26" i="7"/>
  <c r="D47" i="11"/>
  <c r="H47" i="11"/>
  <c r="K46" i="12"/>
  <c r="T46" i="8"/>
  <c r="D27" i="11"/>
  <c r="H27" i="11"/>
  <c r="D16" i="7"/>
  <c r="D10" i="11"/>
  <c r="H10" i="11"/>
  <c r="K9" i="12"/>
  <c r="D10" i="9"/>
  <c r="I10" i="9"/>
  <c r="L9" i="12"/>
  <c r="L9" i="8"/>
  <c r="U9" i="8" s="1"/>
  <c r="E9" i="12"/>
  <c r="D34" i="11"/>
  <c r="H34" i="11"/>
  <c r="K33" i="12"/>
  <c r="I34" i="9"/>
  <c r="D40" i="7"/>
  <c r="D60" i="11"/>
  <c r="H60" i="11"/>
  <c r="D60" i="9"/>
  <c r="I60" i="9"/>
  <c r="L59" i="12"/>
  <c r="D50" i="11"/>
  <c r="H50" i="11"/>
  <c r="K49" i="12"/>
  <c r="D50" i="9"/>
  <c r="I50" i="9"/>
  <c r="L49" i="12"/>
  <c r="L11" i="8"/>
  <c r="U11" i="8" s="1"/>
  <c r="E11" i="12" s="1"/>
  <c r="D18" i="7"/>
  <c r="Z18" i="7"/>
  <c r="D12" i="11"/>
  <c r="H12" i="11"/>
  <c r="L8" i="8"/>
  <c r="U8" i="8"/>
  <c r="V9" i="8"/>
  <c r="D15" i="7"/>
  <c r="AD15" i="7"/>
  <c r="D9" i="11"/>
  <c r="H9" i="11"/>
  <c r="D9" i="9"/>
  <c r="I9" i="9"/>
  <c r="J10" i="9"/>
  <c r="D37" i="11"/>
  <c r="H37" i="11"/>
  <c r="K36" i="12"/>
  <c r="D20" i="7"/>
  <c r="AD20" i="7"/>
  <c r="J13" i="12"/>
  <c r="X20" i="7"/>
  <c r="L13" i="8"/>
  <c r="L47" i="8"/>
  <c r="D48" i="11"/>
  <c r="H48" i="11"/>
  <c r="K47" i="12"/>
  <c r="D48" i="9"/>
  <c r="I48" i="9"/>
  <c r="L47" i="12"/>
  <c r="D54" i="7"/>
  <c r="AD54" i="7"/>
  <c r="D31" i="7"/>
  <c r="Z31" i="7"/>
  <c r="H24" i="12"/>
  <c r="D59" i="11"/>
  <c r="H59" i="11"/>
  <c r="K58" i="12"/>
  <c r="L58" i="8"/>
  <c r="D33" i="9"/>
  <c r="I33" i="9"/>
  <c r="L32" i="12"/>
  <c r="D11" i="11"/>
  <c r="H11" i="11"/>
  <c r="D11" i="9"/>
  <c r="I11" i="9"/>
  <c r="L10" i="12"/>
  <c r="L11" i="16"/>
  <c r="L10" i="8"/>
  <c r="L52" i="8"/>
  <c r="T41" i="8"/>
  <c r="T24" i="8"/>
  <c r="X17" i="7"/>
  <c r="G10" i="12"/>
  <c r="AB31" i="7"/>
  <c r="I24" i="12"/>
  <c r="V20" i="7"/>
  <c r="F13" i="12"/>
  <c r="AB20" i="7"/>
  <c r="I13" i="12"/>
  <c r="X48" i="7"/>
  <c r="G41" i="12"/>
  <c r="AD48" i="7"/>
  <c r="J41" i="12"/>
  <c r="Z48" i="7"/>
  <c r="H41" i="12"/>
  <c r="AB48" i="7"/>
  <c r="I41" i="12"/>
  <c r="V48" i="7"/>
  <c r="F41" i="12"/>
  <c r="AD18" i="7"/>
  <c r="J11" i="12"/>
  <c r="AB18" i="7"/>
  <c r="V18" i="7"/>
  <c r="F11" i="12"/>
  <c r="X18" i="7"/>
  <c r="AD40" i="7"/>
  <c r="J33" i="12"/>
  <c r="V24" i="7"/>
  <c r="D6" i="14"/>
  <c r="T58" i="8"/>
  <c r="U58" i="8" s="1"/>
  <c r="D65" i="7"/>
  <c r="C56" i="12"/>
  <c r="X31" i="7"/>
  <c r="AD31" i="7"/>
  <c r="J24" i="12"/>
  <c r="V31" i="7"/>
  <c r="L8" i="12"/>
  <c r="L10" i="16"/>
  <c r="D14" i="11"/>
  <c r="H14" i="11"/>
  <c r="I14" i="11" s="1"/>
  <c r="D14" i="9"/>
  <c r="I14" i="9"/>
  <c r="L13" i="12"/>
  <c r="T26" i="8"/>
  <c r="D33" i="7"/>
  <c r="Z33" i="7"/>
  <c r="D43" i="11"/>
  <c r="H43" i="11"/>
  <c r="D43" i="9"/>
  <c r="I43" i="9"/>
  <c r="T42" i="8"/>
  <c r="V17" i="7"/>
  <c r="F10" i="12"/>
  <c r="L24" i="8"/>
  <c r="U24" i="8"/>
  <c r="D25" i="11"/>
  <c r="H25" i="11"/>
  <c r="D25" i="9"/>
  <c r="I25" i="9"/>
  <c r="D44" i="7"/>
  <c r="X44" i="7"/>
  <c r="G37" i="12"/>
  <c r="T52" i="8"/>
  <c r="U52" i="8"/>
  <c r="D53" i="11"/>
  <c r="H53" i="11"/>
  <c r="D53" i="9"/>
  <c r="I53" i="9"/>
  <c r="D59" i="7"/>
  <c r="V16" i="7"/>
  <c r="F9" i="12"/>
  <c r="J42" i="9"/>
  <c r="D59" i="9"/>
  <c r="I59" i="9"/>
  <c r="D16" i="12"/>
  <c r="D29" i="11"/>
  <c r="H29" i="11"/>
  <c r="I20" i="11"/>
  <c r="D19" i="9"/>
  <c r="I19" i="9"/>
  <c r="L18" i="12"/>
  <c r="T18" i="8"/>
  <c r="U18" i="8"/>
  <c r="P44" i="7"/>
  <c r="U44" i="7"/>
  <c r="P62" i="7"/>
  <c r="U62" i="7"/>
  <c r="C30" i="16"/>
  <c r="C29" i="16"/>
  <c r="V59" i="7"/>
  <c r="AD59" i="7"/>
  <c r="J52" i="12"/>
  <c r="AB59" i="7"/>
  <c r="Z59" i="7"/>
  <c r="X59" i="7"/>
  <c r="L42" i="12"/>
  <c r="X33" i="7"/>
  <c r="V33" i="7"/>
  <c r="AB33" i="7"/>
  <c r="I26" i="12"/>
  <c r="H26" i="12"/>
  <c r="Z65" i="7"/>
  <c r="AD65" i="7"/>
  <c r="J58" i="12"/>
  <c r="X65" i="7"/>
  <c r="V44" i="7"/>
  <c r="E58" i="12"/>
  <c r="C15" i="17"/>
  <c r="C15" i="14"/>
  <c r="L5" i="17"/>
  <c r="F26" i="12"/>
  <c r="H58" i="12"/>
  <c r="G24" i="12"/>
  <c r="AF31" i="7"/>
  <c r="Y18" i="7"/>
  <c r="G11" i="12"/>
  <c r="F24" i="12"/>
  <c r="G18" i="12"/>
  <c r="J47" i="12"/>
  <c r="W18" i="7"/>
  <c r="F17" i="12"/>
  <c r="AF48" i="7"/>
  <c r="G52" i="12"/>
  <c r="AF25" i="7"/>
  <c r="H52" i="12"/>
  <c r="H11" i="12"/>
  <c r="G26" i="12"/>
  <c r="G13" i="12"/>
  <c r="F11" i="16"/>
  <c r="L52" i="12"/>
  <c r="E52" i="12"/>
  <c r="K13" i="12"/>
  <c r="K52" i="12"/>
  <c r="J14" i="9"/>
  <c r="K10" i="12"/>
  <c r="D28" i="12"/>
  <c r="K29" i="4"/>
  <c r="C30" i="12"/>
  <c r="K37" i="4"/>
  <c r="D36" i="12"/>
  <c r="K19" i="3"/>
  <c r="C18" i="12"/>
  <c r="C6" i="12"/>
  <c r="C4" i="17" s="1"/>
  <c r="C4" i="14" s="1"/>
  <c r="L6" i="17"/>
  <c r="K29" i="3"/>
  <c r="D15" i="17"/>
  <c r="D15" i="14"/>
  <c r="D60" i="12"/>
  <c r="C60" i="12"/>
  <c r="C5" i="12"/>
  <c r="D11" i="16"/>
  <c r="D12" i="16"/>
  <c r="D2" i="12"/>
  <c r="K3" i="4"/>
  <c r="K7" i="4"/>
  <c r="D6" i="12"/>
  <c r="K25" i="4"/>
  <c r="L21" i="17"/>
  <c r="V54" i="7"/>
  <c r="J12" i="9"/>
  <c r="E8" i="12"/>
  <c r="E10" i="16"/>
  <c r="L29" i="8"/>
  <c r="D36" i="7"/>
  <c r="T12" i="8"/>
  <c r="U12" i="8"/>
  <c r="D29" i="9"/>
  <c r="I29" i="9"/>
  <c r="D19" i="7"/>
  <c r="X30" i="7"/>
  <c r="AB30" i="7"/>
  <c r="I23" i="12"/>
  <c r="AD36" i="7"/>
  <c r="J29" i="12"/>
  <c r="V36" i="7"/>
  <c r="Z36" i="7"/>
  <c r="H29" i="12"/>
  <c r="F47" i="12"/>
  <c r="D25" i="16"/>
  <c r="D8" i="16"/>
  <c r="D7" i="16"/>
  <c r="D29" i="16"/>
  <c r="D30" i="16"/>
  <c r="K48" i="16"/>
  <c r="L13" i="16"/>
  <c r="L27" i="17"/>
  <c r="E5" i="17"/>
  <c r="C10" i="17"/>
  <c r="C10" i="14"/>
  <c r="D4" i="17"/>
  <c r="D4" i="14"/>
  <c r="E9" i="16"/>
  <c r="G23" i="12"/>
  <c r="E18" i="12"/>
  <c r="E24" i="12"/>
  <c r="K42" i="12"/>
  <c r="L58" i="12"/>
  <c r="J60" i="9"/>
  <c r="L24" i="12"/>
  <c r="C40" i="12"/>
  <c r="U25" i="8"/>
  <c r="E33" i="4"/>
  <c r="F33" i="4"/>
  <c r="J33" i="4"/>
  <c r="D33" i="12"/>
  <c r="E32" i="4"/>
  <c r="F32" i="4"/>
  <c r="J32" i="4"/>
  <c r="E51" i="8"/>
  <c r="E50" i="8"/>
  <c r="D51" i="9"/>
  <c r="E39" i="8"/>
  <c r="T39" i="8"/>
  <c r="E38" i="8"/>
  <c r="T51" i="8"/>
  <c r="E7" i="8"/>
  <c r="D8" i="11"/>
  <c r="H8" i="11"/>
  <c r="K7" i="12"/>
  <c r="E6" i="8"/>
  <c r="D13" i="7"/>
  <c r="X13" i="7"/>
  <c r="E44" i="8"/>
  <c r="E9" i="4"/>
  <c r="F9" i="4"/>
  <c r="J9" i="4"/>
  <c r="D9" i="12"/>
  <c r="E30" i="4"/>
  <c r="F30" i="4"/>
  <c r="J30" i="4"/>
  <c r="D30" i="12"/>
  <c r="E14" i="4"/>
  <c r="F14" i="4"/>
  <c r="J14" i="4"/>
  <c r="E22" i="8"/>
  <c r="T22" i="8" s="1"/>
  <c r="D23" i="9"/>
  <c r="I23" i="9"/>
  <c r="L22" i="12"/>
  <c r="E40" i="4"/>
  <c r="F40" i="4"/>
  <c r="J40" i="4"/>
  <c r="E5" i="4"/>
  <c r="F5" i="4"/>
  <c r="J5" i="4"/>
  <c r="D5" i="12"/>
  <c r="D14" i="7"/>
  <c r="AD14" i="7"/>
  <c r="T7" i="8"/>
  <c r="L7" i="8"/>
  <c r="I51" i="9"/>
  <c r="L50" i="8"/>
  <c r="D57" i="7"/>
  <c r="D51" i="11"/>
  <c r="H51" i="11"/>
  <c r="T50" i="8"/>
  <c r="U50" i="8"/>
  <c r="L44" i="8"/>
  <c r="D52" i="11"/>
  <c r="H52" i="11"/>
  <c r="K51" i="12"/>
  <c r="D58" i="7"/>
  <c r="D52" i="9"/>
  <c r="I52" i="9"/>
  <c r="J52" i="9" s="1"/>
  <c r="L51" i="12"/>
  <c r="L51" i="8"/>
  <c r="U51" i="8"/>
  <c r="E51" i="12"/>
  <c r="L22" i="8"/>
  <c r="D29" i="7"/>
  <c r="D23" i="11"/>
  <c r="H23" i="11"/>
  <c r="L6" i="8"/>
  <c r="D7" i="9"/>
  <c r="I7" i="9"/>
  <c r="L6" i="12"/>
  <c r="D7" i="11"/>
  <c r="H7" i="11"/>
  <c r="K6" i="12"/>
  <c r="K7" i="16"/>
  <c r="T6" i="8"/>
  <c r="U6" i="8" s="1"/>
  <c r="D40" i="11"/>
  <c r="H40" i="11"/>
  <c r="K39" i="12"/>
  <c r="D46" i="7"/>
  <c r="Z46" i="7"/>
  <c r="H39" i="12"/>
  <c r="L39" i="8"/>
  <c r="D40" i="9"/>
  <c r="I40" i="9"/>
  <c r="L39" i="12"/>
  <c r="L30" i="17"/>
  <c r="M18" i="12"/>
  <c r="AB46" i="7"/>
  <c r="I39" i="12"/>
  <c r="AD46" i="7"/>
  <c r="J39" i="12"/>
  <c r="X46" i="7"/>
  <c r="G39" i="12"/>
  <c r="X58" i="7"/>
  <c r="G51" i="12"/>
  <c r="AB58" i="7"/>
  <c r="I51" i="12"/>
  <c r="AD58" i="7"/>
  <c r="J51" i="12"/>
  <c r="U7" i="8"/>
  <c r="E7" i="12"/>
  <c r="Z13" i="7"/>
  <c r="AB13" i="7"/>
  <c r="I6" i="12"/>
  <c r="V13" i="7"/>
  <c r="L50" i="12"/>
  <c r="L26" i="17" s="1"/>
  <c r="J7" i="12"/>
  <c r="X14" i="7"/>
  <c r="G7" i="12"/>
  <c r="Z14" i="7"/>
  <c r="H7" i="12"/>
  <c r="V14" i="7"/>
  <c r="AB14" i="7"/>
  <c r="AF14" i="7" s="1"/>
  <c r="I7" i="12"/>
  <c r="I8" i="16" s="1"/>
  <c r="Z29" i="7"/>
  <c r="H22" i="12"/>
  <c r="V29" i="7"/>
  <c r="X29" i="7"/>
  <c r="AD29" i="7"/>
  <c r="AE30" i="7"/>
  <c r="AB29" i="7"/>
  <c r="K50" i="12"/>
  <c r="K26" i="17" s="1"/>
  <c r="K8" i="16"/>
  <c r="J22" i="12"/>
  <c r="F7" i="12"/>
  <c r="G22" i="12"/>
  <c r="Y30" i="7"/>
  <c r="I22" i="12"/>
  <c r="I24" i="16" s="1"/>
  <c r="I23" i="16"/>
  <c r="F6" i="12"/>
  <c r="F7" i="16"/>
  <c r="K4" i="17"/>
  <c r="F8" i="16"/>
  <c r="I7" i="16"/>
  <c r="L6" i="14"/>
  <c r="F26" i="3"/>
  <c r="G26" i="3"/>
  <c r="J26" i="3"/>
  <c r="E27" i="4"/>
  <c r="F27" i="4"/>
  <c r="J27" i="4"/>
  <c r="D27" i="12"/>
  <c r="E26" i="4"/>
  <c r="F26" i="4"/>
  <c r="J26" i="4"/>
  <c r="F27" i="3"/>
  <c r="G27" i="3"/>
  <c r="J27" i="3"/>
  <c r="C27" i="12"/>
  <c r="G23" i="16"/>
  <c r="G24" i="16"/>
  <c r="G12" i="17"/>
  <c r="K8" i="12"/>
  <c r="I10" i="11"/>
  <c r="D19" i="17"/>
  <c r="D19" i="14"/>
  <c r="D38" i="16"/>
  <c r="D37" i="16"/>
  <c r="D32" i="12"/>
  <c r="D17" i="17"/>
  <c r="D17" i="14"/>
  <c r="K33" i="4"/>
  <c r="K28" i="12"/>
  <c r="D40" i="12"/>
  <c r="K41" i="4"/>
  <c r="J8" i="12"/>
  <c r="K52" i="16"/>
  <c r="K51" i="16"/>
  <c r="AF59" i="7"/>
  <c r="F52" i="12"/>
  <c r="F37" i="12"/>
  <c r="X19" i="7"/>
  <c r="Z19" i="7"/>
  <c r="AD19" i="7"/>
  <c r="AB19" i="7"/>
  <c r="V19" i="7"/>
  <c r="C11" i="12"/>
  <c r="K11" i="3"/>
  <c r="E20" i="8"/>
  <c r="E21" i="8"/>
  <c r="E12" i="12"/>
  <c r="F52" i="3"/>
  <c r="G52" i="3"/>
  <c r="J52" i="3"/>
  <c r="E52" i="4"/>
  <c r="F52" i="4"/>
  <c r="J52" i="4"/>
  <c r="F53" i="3"/>
  <c r="G53" i="3"/>
  <c r="J53" i="3"/>
  <c r="C53" i="12"/>
  <c r="E53" i="4"/>
  <c r="F53" i="4"/>
  <c r="J53" i="4"/>
  <c r="D53" i="12"/>
  <c r="V7" i="8"/>
  <c r="E6" i="12"/>
  <c r="E50" i="12"/>
  <c r="V51" i="8"/>
  <c r="W14" i="7"/>
  <c r="Y14" i="7"/>
  <c r="G6" i="12"/>
  <c r="D14" i="12"/>
  <c r="K15" i="4"/>
  <c r="L28" i="12"/>
  <c r="P24" i="7"/>
  <c r="U24" i="7"/>
  <c r="P65" i="7"/>
  <c r="U65" i="7"/>
  <c r="P60" i="7"/>
  <c r="U60" i="7"/>
  <c r="P63" i="7"/>
  <c r="U63" i="7"/>
  <c r="P31" i="7"/>
  <c r="U31" i="7"/>
  <c r="P23" i="7"/>
  <c r="U23" i="7"/>
  <c r="P20" i="7"/>
  <c r="U20" i="7"/>
  <c r="P67" i="7"/>
  <c r="U67" i="7"/>
  <c r="P49" i="7"/>
  <c r="U49" i="7"/>
  <c r="P55" i="7"/>
  <c r="U55" i="7"/>
  <c r="P34" i="7"/>
  <c r="U34" i="7"/>
  <c r="P27" i="7"/>
  <c r="U27" i="7"/>
  <c r="P12" i="7"/>
  <c r="U12" i="7"/>
  <c r="P50" i="7"/>
  <c r="U50" i="7"/>
  <c r="P38" i="7"/>
  <c r="U38" i="7"/>
  <c r="P26" i="7"/>
  <c r="U26" i="7"/>
  <c r="P57" i="7"/>
  <c r="U57" i="7"/>
  <c r="P41" i="7"/>
  <c r="U41" i="7"/>
  <c r="P25" i="7"/>
  <c r="U25" i="7"/>
  <c r="P17" i="7"/>
  <c r="U17" i="7"/>
  <c r="P14" i="7"/>
  <c r="U14" i="7"/>
  <c r="P32" i="7"/>
  <c r="U32" i="7"/>
  <c r="P59" i="7"/>
  <c r="U59" i="7"/>
  <c r="P47" i="7"/>
  <c r="U47" i="7"/>
  <c r="P36" i="7"/>
  <c r="U36" i="7"/>
  <c r="P39" i="7"/>
  <c r="U39" i="7"/>
  <c r="P15" i="7"/>
  <c r="U15" i="7"/>
  <c r="P11" i="7"/>
  <c r="U11" i="7"/>
  <c r="P40" i="7"/>
  <c r="U40" i="7"/>
  <c r="P30" i="7"/>
  <c r="U30" i="7"/>
  <c r="P18" i="7"/>
  <c r="U18" i="7"/>
  <c r="P9" i="7"/>
  <c r="U9" i="7"/>
  <c r="P35" i="7"/>
  <c r="U35" i="7"/>
  <c r="P37" i="7"/>
  <c r="U37" i="7"/>
  <c r="P21" i="7"/>
  <c r="U21" i="7"/>
  <c r="P52" i="7"/>
  <c r="U52" i="7"/>
  <c r="P53" i="7"/>
  <c r="U53" i="7"/>
  <c r="P51" i="7"/>
  <c r="U51" i="7"/>
  <c r="P19" i="7"/>
  <c r="U19" i="7"/>
  <c r="P64" i="7"/>
  <c r="U64" i="7"/>
  <c r="P58" i="7"/>
  <c r="U58" i="7"/>
  <c r="P43" i="7"/>
  <c r="U43" i="7"/>
  <c r="P22" i="7"/>
  <c r="U22" i="7"/>
  <c r="P66" i="7"/>
  <c r="U66" i="7"/>
  <c r="P45" i="7"/>
  <c r="U45" i="7"/>
  <c r="P10" i="7"/>
  <c r="U10" i="7"/>
  <c r="P42" i="7"/>
  <c r="U42" i="7"/>
  <c r="I12" i="17"/>
  <c r="K22" i="12"/>
  <c r="I52" i="11"/>
  <c r="K4" i="14"/>
  <c r="I60" i="11"/>
  <c r="K59" i="12"/>
  <c r="F4" i="17"/>
  <c r="F4" i="14" s="1"/>
  <c r="AC30" i="7"/>
  <c r="H6" i="12"/>
  <c r="AA14" i="7"/>
  <c r="P46" i="7"/>
  <c r="U46" i="7"/>
  <c r="L54" i="16"/>
  <c r="L53" i="16"/>
  <c r="I26" i="11"/>
  <c r="K24" i="12"/>
  <c r="J34" i="9"/>
  <c r="L33" i="12"/>
  <c r="E26" i="17"/>
  <c r="V25" i="8"/>
  <c r="E25" i="12"/>
  <c r="E25" i="16"/>
  <c r="AB57" i="7"/>
  <c r="AD57" i="7"/>
  <c r="V57" i="7"/>
  <c r="X57" i="7"/>
  <c r="Z57" i="7"/>
  <c r="F22" i="12"/>
  <c r="AF29" i="7"/>
  <c r="AD13" i="7"/>
  <c r="AF13" i="7" s="1"/>
  <c r="AG14" i="7" s="1"/>
  <c r="V46" i="7"/>
  <c r="F29" i="12"/>
  <c r="C7" i="16"/>
  <c r="C8" i="16"/>
  <c r="I52" i="12"/>
  <c r="C14" i="12"/>
  <c r="K15" i="3"/>
  <c r="L52" i="16"/>
  <c r="K47" i="16"/>
  <c r="K24" i="17"/>
  <c r="C20" i="16"/>
  <c r="C19" i="16"/>
  <c r="K10" i="17"/>
  <c r="K19" i="16"/>
  <c r="F51" i="3"/>
  <c r="G51" i="3"/>
  <c r="J51" i="3"/>
  <c r="C51" i="12"/>
  <c r="E50" i="4"/>
  <c r="F50" i="4"/>
  <c r="J50" i="4"/>
  <c r="F50" i="3"/>
  <c r="G50" i="3"/>
  <c r="J50" i="3"/>
  <c r="D45" i="9"/>
  <c r="I45" i="9"/>
  <c r="D45" i="11"/>
  <c r="H45" i="11"/>
  <c r="T44" i="8"/>
  <c r="U44" i="8"/>
  <c r="D51" i="7"/>
  <c r="G58" i="12"/>
  <c r="L51" i="16"/>
  <c r="I11" i="12"/>
  <c r="AF18" i="7"/>
  <c r="F6" i="17"/>
  <c r="F6" i="14"/>
  <c r="F12" i="16"/>
  <c r="I4" i="17"/>
  <c r="I4" i="14"/>
  <c r="D45" i="7"/>
  <c r="L38" i="8"/>
  <c r="D39" i="11"/>
  <c r="H39" i="11"/>
  <c r="T38" i="8"/>
  <c r="K11" i="12"/>
  <c r="I12" i="11"/>
  <c r="D28" i="9"/>
  <c r="I28" i="9"/>
  <c r="L27" i="12"/>
  <c r="D28" i="11"/>
  <c r="H28" i="11"/>
  <c r="K27" i="12"/>
  <c r="T27" i="8"/>
  <c r="D34" i="7"/>
  <c r="L27" i="8"/>
  <c r="I48" i="11"/>
  <c r="I8" i="11"/>
  <c r="U39" i="8"/>
  <c r="E39" i="12"/>
  <c r="V15" i="7"/>
  <c r="AB15" i="7"/>
  <c r="Z15" i="7"/>
  <c r="X15" i="7"/>
  <c r="D3" i="16"/>
  <c r="D4" i="16"/>
  <c r="D39" i="9"/>
  <c r="I39" i="9"/>
  <c r="Z58" i="7"/>
  <c r="H51" i="12"/>
  <c r="V58" i="7"/>
  <c r="L9" i="16"/>
  <c r="L7" i="17"/>
  <c r="L14" i="16"/>
  <c r="L42" i="16"/>
  <c r="L41" i="16"/>
  <c r="D2" i="17"/>
  <c r="D2" i="14"/>
  <c r="AC14" i="7"/>
  <c r="J23" i="16"/>
  <c r="J24" i="16"/>
  <c r="J12" i="17"/>
  <c r="L60" i="16"/>
  <c r="L59" i="16"/>
  <c r="K26" i="12"/>
  <c r="I28" i="11"/>
  <c r="E51" i="4"/>
  <c r="F51" i="4"/>
  <c r="J51" i="4"/>
  <c r="D51" i="12"/>
  <c r="J54" i="9"/>
  <c r="K20" i="16"/>
  <c r="G6" i="17"/>
  <c r="G6" i="14"/>
  <c r="G11" i="16"/>
  <c r="D43" i="7"/>
  <c r="D37" i="9"/>
  <c r="I37" i="9"/>
  <c r="L36" i="8"/>
  <c r="T36" i="8"/>
  <c r="U36" i="8"/>
  <c r="AB36" i="7"/>
  <c r="I29" i="12"/>
  <c r="X36" i="7"/>
  <c r="AF36" i="7" s="1"/>
  <c r="G29" i="12"/>
  <c r="D26" i="16"/>
  <c r="D13" i="17"/>
  <c r="D13" i="14"/>
  <c r="C24" i="12"/>
  <c r="K25" i="3"/>
  <c r="D8" i="9"/>
  <c r="I8" i="9"/>
  <c r="D53" i="7"/>
  <c r="D47" i="9"/>
  <c r="I47" i="9"/>
  <c r="L46" i="8"/>
  <c r="U46" i="8"/>
  <c r="M11" i="12"/>
  <c r="K57" i="4"/>
  <c r="D56" i="12"/>
  <c r="D29" i="17" s="1"/>
  <c r="D29" i="14" s="1"/>
  <c r="L53" i="8"/>
  <c r="D54" i="11"/>
  <c r="H54" i="11"/>
  <c r="D60" i="7"/>
  <c r="K7" i="3"/>
  <c r="P33" i="7"/>
  <c r="U33" i="7"/>
  <c r="P13" i="7"/>
  <c r="U13" i="7"/>
  <c r="K59" i="8"/>
  <c r="C16" i="12"/>
  <c r="K57" i="3"/>
  <c r="C57" i="12"/>
  <c r="C29" i="17"/>
  <c r="C29" i="14"/>
  <c r="D38" i="11"/>
  <c r="H38" i="11"/>
  <c r="I38" i="11" s="1"/>
  <c r="K37" i="12"/>
  <c r="K19" i="17"/>
  <c r="T37" i="8"/>
  <c r="U37" i="8"/>
  <c r="E37" i="12"/>
  <c r="AB40" i="7"/>
  <c r="I33" i="12"/>
  <c r="V40" i="7"/>
  <c r="X40" i="7"/>
  <c r="G33" i="12"/>
  <c r="Z40" i="7"/>
  <c r="H33" i="12"/>
  <c r="X26" i="7"/>
  <c r="Z26" i="7"/>
  <c r="AB26" i="7"/>
  <c r="V26" i="7"/>
  <c r="AD26" i="7"/>
  <c r="G12" i="16"/>
  <c r="X23" i="7"/>
  <c r="Z23" i="7"/>
  <c r="AD23" i="7"/>
  <c r="V23" i="7"/>
  <c r="AB23" i="7"/>
  <c r="P61" i="7"/>
  <c r="U61" i="7"/>
  <c r="K59" i="4"/>
  <c r="D59" i="12"/>
  <c r="AD44" i="7"/>
  <c r="J37" i="12"/>
  <c r="K12" i="12"/>
  <c r="K7" i="17"/>
  <c r="D30" i="11"/>
  <c r="H30" i="11"/>
  <c r="K29" i="12"/>
  <c r="D30" i="9"/>
  <c r="I30" i="9"/>
  <c r="L29" i="12"/>
  <c r="D50" i="7"/>
  <c r="L43" i="8"/>
  <c r="T43" i="8"/>
  <c r="D44" i="11"/>
  <c r="H44" i="11"/>
  <c r="D44" i="9"/>
  <c r="I44" i="9"/>
  <c r="C22" i="12"/>
  <c r="AB44" i="7"/>
  <c r="I37" i="12"/>
  <c r="D35" i="7"/>
  <c r="L28" i="8"/>
  <c r="U28" i="8"/>
  <c r="D18" i="12"/>
  <c r="D10" i="17"/>
  <c r="D10" i="14"/>
  <c r="K19" i="4"/>
  <c r="P56" i="7"/>
  <c r="U56" i="7"/>
  <c r="P16" i="7"/>
  <c r="U16" i="7"/>
  <c r="Z44" i="7"/>
  <c r="H37" i="12"/>
  <c r="AD33" i="7"/>
  <c r="AF33" i="7" s="1"/>
  <c r="D22" i="12"/>
  <c r="K51" i="8"/>
  <c r="E61" i="8"/>
  <c r="E60" i="8"/>
  <c r="D24" i="9"/>
  <c r="I24" i="9"/>
  <c r="D24" i="11"/>
  <c r="H24" i="11"/>
  <c r="I24" i="11" s="1"/>
  <c r="K23" i="12"/>
  <c r="K12" i="17"/>
  <c r="L12" i="16"/>
  <c r="AB16" i="7"/>
  <c r="I9" i="12"/>
  <c r="AD16" i="7"/>
  <c r="J9" i="12"/>
  <c r="J5" i="17"/>
  <c r="Z16" i="7"/>
  <c r="H9" i="12"/>
  <c r="X16" i="7"/>
  <c r="D41" i="11"/>
  <c r="H41" i="11"/>
  <c r="L40" i="8"/>
  <c r="U40" i="8"/>
  <c r="D47" i="7"/>
  <c r="Z20" i="7"/>
  <c r="D27" i="9"/>
  <c r="I27" i="9"/>
  <c r="L26" i="8"/>
  <c r="U26" i="8"/>
  <c r="E31" i="4"/>
  <c r="F31" i="4"/>
  <c r="J31" i="4"/>
  <c r="K31" i="4" s="1"/>
  <c r="D31" i="12"/>
  <c r="D16" i="17"/>
  <c r="D16" i="14"/>
  <c r="F31" i="3"/>
  <c r="G31" i="3"/>
  <c r="J31" i="3"/>
  <c r="D17" i="11"/>
  <c r="H17" i="11"/>
  <c r="D17" i="9"/>
  <c r="I17" i="9"/>
  <c r="L16" i="8"/>
  <c r="T16" i="8"/>
  <c r="P68" i="7"/>
  <c r="U68" i="7"/>
  <c r="P28" i="7"/>
  <c r="U28" i="7"/>
  <c r="AB65" i="7"/>
  <c r="V65" i="7"/>
  <c r="D52" i="7"/>
  <c r="L45" i="8"/>
  <c r="D46" i="11"/>
  <c r="H46" i="11"/>
  <c r="K45" i="12"/>
  <c r="D46" i="9"/>
  <c r="I46" i="9"/>
  <c r="L45" i="12"/>
  <c r="K33" i="3"/>
  <c r="Z30" i="7"/>
  <c r="AA30" i="7" s="1"/>
  <c r="H23" i="12"/>
  <c r="V30" i="7"/>
  <c r="P48" i="7"/>
  <c r="U48" i="7"/>
  <c r="T53" i="8"/>
  <c r="U53" i="8"/>
  <c r="C34" i="16"/>
  <c r="C33" i="16"/>
  <c r="AB24" i="7"/>
  <c r="I17" i="12"/>
  <c r="Z24" i="7"/>
  <c r="H17" i="12"/>
  <c r="X24" i="7"/>
  <c r="AD24" i="7"/>
  <c r="J17" i="12"/>
  <c r="L32" i="8"/>
  <c r="D39" i="7"/>
  <c r="D33" i="11"/>
  <c r="H33" i="11"/>
  <c r="K35" i="8"/>
  <c r="U13" i="8"/>
  <c r="E13" i="12"/>
  <c r="D66" i="7"/>
  <c r="T59" i="8"/>
  <c r="D32" i="7"/>
  <c r="D26" i="9"/>
  <c r="I26" i="9"/>
  <c r="K21" i="8"/>
  <c r="E4" i="4"/>
  <c r="F4" i="4"/>
  <c r="J4" i="4"/>
  <c r="F4" i="3"/>
  <c r="G4" i="3"/>
  <c r="J4" i="3"/>
  <c r="T32" i="8"/>
  <c r="U32" i="8"/>
  <c r="P54" i="7"/>
  <c r="U54" i="7"/>
  <c r="T29" i="8"/>
  <c r="U29" i="8"/>
  <c r="E29" i="12"/>
  <c r="X54" i="7"/>
  <c r="G47" i="12"/>
  <c r="Z54" i="7"/>
  <c r="H47" i="12"/>
  <c r="AB54" i="7"/>
  <c r="I47" i="12"/>
  <c r="L59" i="8"/>
  <c r="U59" i="8" s="1"/>
  <c r="Z17" i="7"/>
  <c r="AB17" i="7"/>
  <c r="AD17" i="7"/>
  <c r="U47" i="8"/>
  <c r="E47" i="12"/>
  <c r="E55" i="8"/>
  <c r="E54" i="8"/>
  <c r="T54" i="8" s="1"/>
  <c r="D55" i="7"/>
  <c r="D49" i="9"/>
  <c r="I49" i="9"/>
  <c r="D49" i="11"/>
  <c r="H49" i="11"/>
  <c r="E14" i="8"/>
  <c r="T14" i="8"/>
  <c r="E15" i="8"/>
  <c r="D49" i="7"/>
  <c r="L42" i="8"/>
  <c r="U42" i="8" s="1"/>
  <c r="D56" i="7"/>
  <c r="L49" i="8"/>
  <c r="U49" i="8"/>
  <c r="L33" i="8"/>
  <c r="U33" i="8" s="1"/>
  <c r="E33" i="12" s="1"/>
  <c r="E44" i="4"/>
  <c r="F44" i="4"/>
  <c r="J44" i="4"/>
  <c r="F44" i="3"/>
  <c r="G44" i="3"/>
  <c r="J44" i="3"/>
  <c r="D3" i="20"/>
  <c r="N3" i="7"/>
  <c r="E3" i="20"/>
  <c r="O3" i="7"/>
  <c r="F36" i="3"/>
  <c r="G36" i="3"/>
  <c r="J36" i="3"/>
  <c r="J36" i="13"/>
  <c r="J4" i="10"/>
  <c r="J44" i="13"/>
  <c r="D20" i="9"/>
  <c r="I20" i="9"/>
  <c r="T19" i="8"/>
  <c r="U19" i="8"/>
  <c r="K40" i="8"/>
  <c r="T45" i="8"/>
  <c r="U45" i="8"/>
  <c r="E45" i="12"/>
  <c r="E35" i="8"/>
  <c r="E34" i="8"/>
  <c r="T34" i="8"/>
  <c r="L3" i="20"/>
  <c r="O4" i="7"/>
  <c r="F45" i="3"/>
  <c r="G45" i="3"/>
  <c r="J45" i="3"/>
  <c r="C45" i="12"/>
  <c r="F17" i="3"/>
  <c r="G17" i="3"/>
  <c r="J17" i="3"/>
  <c r="C17" i="12"/>
  <c r="C9" i="17"/>
  <c r="C9" i="14"/>
  <c r="F49" i="3"/>
  <c r="G49" i="3"/>
  <c r="J49" i="3"/>
  <c r="C49" i="12"/>
  <c r="E48" i="4"/>
  <c r="F48" i="4"/>
  <c r="J48" i="4"/>
  <c r="E17" i="4"/>
  <c r="F17" i="4"/>
  <c r="J17" i="4"/>
  <c r="D17" i="12"/>
  <c r="D18" i="16" s="1"/>
  <c r="K38" i="8"/>
  <c r="K18" i="8"/>
  <c r="F9" i="3"/>
  <c r="G9" i="3"/>
  <c r="J9" i="3"/>
  <c r="C9" i="12"/>
  <c r="E8" i="4"/>
  <c r="F8" i="4"/>
  <c r="J8" i="4"/>
  <c r="F8" i="3"/>
  <c r="G8" i="3"/>
  <c r="J8" i="3"/>
  <c r="M3" i="20"/>
  <c r="P4" i="7"/>
  <c r="F58" i="3"/>
  <c r="G58" i="3"/>
  <c r="J58" i="3"/>
  <c r="J6" i="10"/>
  <c r="P3" i="20"/>
  <c r="L5" i="7"/>
  <c r="F48" i="3"/>
  <c r="G48" i="3"/>
  <c r="J48" i="3"/>
  <c r="E38" i="4"/>
  <c r="F38" i="4"/>
  <c r="J38" i="4"/>
  <c r="F39" i="3"/>
  <c r="G39" i="3"/>
  <c r="J39" i="3"/>
  <c r="K39" i="3" s="1"/>
  <c r="C39" i="12"/>
  <c r="C39" i="16" s="1"/>
  <c r="C20" i="17"/>
  <c r="C20" i="14"/>
  <c r="E23" i="4"/>
  <c r="F23" i="4"/>
  <c r="J23" i="4"/>
  <c r="D23" i="12"/>
  <c r="D12" i="17"/>
  <c r="D12" i="14"/>
  <c r="F23" i="3"/>
  <c r="G23" i="3"/>
  <c r="J23" i="3"/>
  <c r="C23" i="12"/>
  <c r="C12" i="17"/>
  <c r="C12" i="14"/>
  <c r="F2" i="3"/>
  <c r="G2" i="3"/>
  <c r="J2" i="3"/>
  <c r="F3" i="3"/>
  <c r="G3" i="3"/>
  <c r="J3" i="3"/>
  <c r="C3" i="12"/>
  <c r="J14" i="13"/>
  <c r="J48" i="13"/>
  <c r="E30" i="8"/>
  <c r="T30" i="8"/>
  <c r="E31" i="8"/>
  <c r="T31" i="8"/>
  <c r="B3" i="20"/>
  <c r="L3" i="7"/>
  <c r="L61" i="7"/>
  <c r="Q61" i="7"/>
  <c r="D42" i="11"/>
  <c r="H42" i="11"/>
  <c r="K41" i="12"/>
  <c r="L41" i="8"/>
  <c r="U41" i="8"/>
  <c r="E41" i="12"/>
  <c r="J56" i="13"/>
  <c r="S3" i="20"/>
  <c r="O5" i="7"/>
  <c r="F41" i="3"/>
  <c r="G41" i="3"/>
  <c r="J41" i="3"/>
  <c r="J22" i="13"/>
  <c r="C3" i="20"/>
  <c r="M3" i="7"/>
  <c r="M53" i="7"/>
  <c r="R53" i="7"/>
  <c r="T3" i="20"/>
  <c r="P5" i="7"/>
  <c r="K10" i="14"/>
  <c r="E28" i="12"/>
  <c r="V29" i="8"/>
  <c r="E46" i="12"/>
  <c r="V47" i="8"/>
  <c r="E49" i="12"/>
  <c r="E40" i="12"/>
  <c r="V41" i="8"/>
  <c r="K19" i="14"/>
  <c r="X56" i="7"/>
  <c r="G49" i="12"/>
  <c r="Z56" i="7"/>
  <c r="H49" i="12"/>
  <c r="V56" i="7"/>
  <c r="AB56" i="7"/>
  <c r="I49" i="12"/>
  <c r="AD56" i="7"/>
  <c r="J49" i="12"/>
  <c r="M29" i="12"/>
  <c r="F58" i="12"/>
  <c r="AF65" i="7"/>
  <c r="AF16" i="7"/>
  <c r="G9" i="12"/>
  <c r="AA26" i="7"/>
  <c r="H19" i="12"/>
  <c r="J38" i="9"/>
  <c r="L36" i="12"/>
  <c r="Y16" i="7"/>
  <c r="G8" i="12"/>
  <c r="K6" i="17"/>
  <c r="K6" i="14"/>
  <c r="K11" i="16"/>
  <c r="AC58" i="7"/>
  <c r="I50" i="12"/>
  <c r="L17" i="17"/>
  <c r="L17" i="14"/>
  <c r="L34" i="16"/>
  <c r="L33" i="16"/>
  <c r="I58" i="12"/>
  <c r="D30" i="17"/>
  <c r="D30" i="14"/>
  <c r="D59" i="16"/>
  <c r="D60" i="16"/>
  <c r="G19" i="12"/>
  <c r="Y26" i="7"/>
  <c r="M33" i="7"/>
  <c r="R33" i="7"/>
  <c r="AD43" i="7"/>
  <c r="Z43" i="7"/>
  <c r="V43" i="7"/>
  <c r="X43" i="7"/>
  <c r="AB43" i="7"/>
  <c r="AA16" i="7"/>
  <c r="H8" i="12"/>
  <c r="H5" i="17" s="1"/>
  <c r="U38" i="8"/>
  <c r="Z51" i="7"/>
  <c r="V51" i="7"/>
  <c r="X51" i="7"/>
  <c r="AD51" i="7"/>
  <c r="AB51" i="7"/>
  <c r="C15" i="16"/>
  <c r="C8" i="17"/>
  <c r="C8" i="14"/>
  <c r="C16" i="16"/>
  <c r="K23" i="16"/>
  <c r="K24" i="16"/>
  <c r="C6" i="17"/>
  <c r="C6" i="14"/>
  <c r="C11" i="16"/>
  <c r="C12" i="16"/>
  <c r="K9" i="16"/>
  <c r="K10" i="16"/>
  <c r="K5" i="17"/>
  <c r="G17" i="12"/>
  <c r="AF24" i="7"/>
  <c r="K3" i="3"/>
  <c r="C2" i="12"/>
  <c r="C2" i="17" s="1"/>
  <c r="C2" i="14" s="1"/>
  <c r="AD49" i="7"/>
  <c r="X49" i="7"/>
  <c r="Z49" i="7"/>
  <c r="V49" i="7"/>
  <c r="AB49" i="7"/>
  <c r="L35" i="8"/>
  <c r="D42" i="7"/>
  <c r="D36" i="9"/>
  <c r="I36" i="9"/>
  <c r="L35" i="12"/>
  <c r="D36" i="11"/>
  <c r="H36" i="11"/>
  <c r="K35" i="12"/>
  <c r="F33" i="12"/>
  <c r="AF40" i="7"/>
  <c r="C40" i="16"/>
  <c r="L48" i="12"/>
  <c r="J50" i="9"/>
  <c r="G12" i="12"/>
  <c r="Y20" i="7"/>
  <c r="E19" i="12"/>
  <c r="V19" i="8"/>
  <c r="AE16" i="7"/>
  <c r="F21" i="3"/>
  <c r="G21" i="3"/>
  <c r="J21" i="3"/>
  <c r="C21" i="12"/>
  <c r="F20" i="3"/>
  <c r="G20" i="3"/>
  <c r="J20" i="3"/>
  <c r="E20" i="4"/>
  <c r="F20" i="4"/>
  <c r="J20" i="4"/>
  <c r="E21" i="4"/>
  <c r="F21" i="4"/>
  <c r="J21" i="4"/>
  <c r="D21" i="12"/>
  <c r="L19" i="12"/>
  <c r="J20" i="9"/>
  <c r="L25" i="12"/>
  <c r="J26" i="9"/>
  <c r="U16" i="8"/>
  <c r="D68" i="7"/>
  <c r="D62" i="11"/>
  <c r="H62" i="11"/>
  <c r="K61" i="12"/>
  <c r="D62" i="9"/>
  <c r="I62" i="9"/>
  <c r="L61" i="12"/>
  <c r="L61" i="8"/>
  <c r="T61" i="8"/>
  <c r="U61" i="8"/>
  <c r="E61" i="12"/>
  <c r="L7" i="12"/>
  <c r="J8" i="9"/>
  <c r="E52" i="16"/>
  <c r="E51" i="16"/>
  <c r="C26" i="12"/>
  <c r="K27" i="3"/>
  <c r="D22" i="9"/>
  <c r="I22" i="9"/>
  <c r="L21" i="12"/>
  <c r="L21" i="8"/>
  <c r="D28" i="7"/>
  <c r="D22" i="11"/>
  <c r="H22" i="11"/>
  <c r="K21" i="12"/>
  <c r="T21" i="8"/>
  <c r="I19" i="12"/>
  <c r="AC26" i="7"/>
  <c r="V45" i="8"/>
  <c r="E44" i="12"/>
  <c r="K26" i="16"/>
  <c r="K25" i="16"/>
  <c r="K13" i="17"/>
  <c r="K13" i="14"/>
  <c r="F12" i="12"/>
  <c r="AF19" i="7"/>
  <c r="W20" i="7"/>
  <c r="D19" i="16"/>
  <c r="D20" i="16"/>
  <c r="K51" i="3"/>
  <c r="C50" i="12"/>
  <c r="L23" i="12"/>
  <c r="J24" i="9"/>
  <c r="M37" i="12"/>
  <c r="F43" i="3"/>
  <c r="G43" i="3"/>
  <c r="J43" i="3"/>
  <c r="C43" i="12"/>
  <c r="E42" i="4"/>
  <c r="F42" i="4"/>
  <c r="J42" i="4"/>
  <c r="F42" i="3"/>
  <c r="G42" i="3"/>
  <c r="J42" i="3"/>
  <c r="E43" i="4"/>
  <c r="F43" i="4"/>
  <c r="J43" i="4"/>
  <c r="D43" i="12"/>
  <c r="X32" i="7"/>
  <c r="Z32" i="7"/>
  <c r="V32" i="7"/>
  <c r="AB32" i="7"/>
  <c r="AD32" i="7"/>
  <c r="C23" i="16"/>
  <c r="C24" i="16"/>
  <c r="AC24" i="7"/>
  <c r="I16" i="12"/>
  <c r="AF54" i="7"/>
  <c r="E8" i="16"/>
  <c r="E7" i="16"/>
  <c r="D42" i="16"/>
  <c r="D41" i="16"/>
  <c r="D21" i="17"/>
  <c r="D21" i="14"/>
  <c r="C25" i="16"/>
  <c r="C13" i="17"/>
  <c r="C13" i="14"/>
  <c r="C26" i="16"/>
  <c r="F39" i="12"/>
  <c r="AF46" i="7"/>
  <c r="F55" i="3"/>
  <c r="G55" i="3"/>
  <c r="J55" i="3"/>
  <c r="C55" i="12"/>
  <c r="F54" i="3"/>
  <c r="G54" i="3"/>
  <c r="J54" i="3"/>
  <c r="E54" i="4"/>
  <c r="F54" i="4"/>
  <c r="J54" i="4"/>
  <c r="E55" i="4"/>
  <c r="F55" i="4"/>
  <c r="J55" i="4"/>
  <c r="D55" i="12"/>
  <c r="E34" i="4"/>
  <c r="F34" i="4"/>
  <c r="J34" i="4"/>
  <c r="E35" i="4"/>
  <c r="F35" i="4"/>
  <c r="J35" i="4"/>
  <c r="D35" i="12"/>
  <c r="F35" i="3"/>
  <c r="G35" i="3"/>
  <c r="J35" i="3"/>
  <c r="C35" i="12"/>
  <c r="F34" i="3"/>
  <c r="G34" i="3"/>
  <c r="J34" i="3"/>
  <c r="M47" i="12"/>
  <c r="AB66" i="7"/>
  <c r="AC66" i="7" s="1"/>
  <c r="I59" i="12"/>
  <c r="AD66" i="7"/>
  <c r="Z66" i="7"/>
  <c r="X66" i="7"/>
  <c r="V66" i="7"/>
  <c r="W66" i="7" s="1"/>
  <c r="F23" i="12"/>
  <c r="W30" i="7"/>
  <c r="AF30" i="7"/>
  <c r="K16" i="12"/>
  <c r="I18" i="11"/>
  <c r="K23" i="4"/>
  <c r="L43" i="12"/>
  <c r="J44" i="9"/>
  <c r="J16" i="12"/>
  <c r="AE24" i="7"/>
  <c r="X60" i="7"/>
  <c r="V60" i="7"/>
  <c r="AB60" i="7"/>
  <c r="AD60" i="7"/>
  <c r="Z60" i="7"/>
  <c r="K12" i="16"/>
  <c r="AE14" i="7"/>
  <c r="J6" i="12"/>
  <c r="M6" i="12" s="1"/>
  <c r="I30" i="11"/>
  <c r="E36" i="12"/>
  <c r="V37" i="8"/>
  <c r="G12" i="14"/>
  <c r="J12" i="14"/>
  <c r="I12" i="14"/>
  <c r="K12" i="14"/>
  <c r="V33" i="8"/>
  <c r="E32" i="12"/>
  <c r="K48" i="12"/>
  <c r="I50" i="11"/>
  <c r="E53" i="12"/>
  <c r="V53" i="8"/>
  <c r="J9" i="16"/>
  <c r="J10" i="16"/>
  <c r="E5" i="8"/>
  <c r="E4" i="8"/>
  <c r="D55" i="9"/>
  <c r="I55" i="9"/>
  <c r="D55" i="11"/>
  <c r="H55" i="11"/>
  <c r="L54" i="8"/>
  <c r="U54" i="8"/>
  <c r="D61" i="7"/>
  <c r="C58" i="12"/>
  <c r="K59" i="3"/>
  <c r="E2" i="8"/>
  <c r="E3" i="8"/>
  <c r="D56" i="9"/>
  <c r="I56" i="9"/>
  <c r="L55" i="12"/>
  <c r="T55" i="8"/>
  <c r="D56" i="11"/>
  <c r="H56" i="11"/>
  <c r="K55" i="12"/>
  <c r="D62" i="7"/>
  <c r="L55" i="8"/>
  <c r="U55" i="8" s="1"/>
  <c r="E55" i="12" s="1"/>
  <c r="E59" i="12"/>
  <c r="V59" i="8"/>
  <c r="T35" i="8"/>
  <c r="U35" i="8"/>
  <c r="E35" i="12"/>
  <c r="L16" i="12"/>
  <c r="J18" i="9"/>
  <c r="K23" i="3"/>
  <c r="F16" i="12"/>
  <c r="AF23" i="7"/>
  <c r="AG24" i="7"/>
  <c r="W24" i="7"/>
  <c r="M39" i="12"/>
  <c r="C8" i="12"/>
  <c r="K9" i="3"/>
  <c r="C36" i="12"/>
  <c r="K37" i="3"/>
  <c r="AE18" i="7"/>
  <c r="J10" i="12"/>
  <c r="E7" i="17"/>
  <c r="H12" i="17"/>
  <c r="H12" i="14" s="1"/>
  <c r="H24" i="16"/>
  <c r="C31" i="12"/>
  <c r="K31" i="3"/>
  <c r="D24" i="16"/>
  <c r="D23" i="16"/>
  <c r="K43" i="12"/>
  <c r="I44" i="11"/>
  <c r="H16" i="12"/>
  <c r="AA24" i="7"/>
  <c r="K53" i="12"/>
  <c r="I54" i="11"/>
  <c r="AG30" i="7"/>
  <c r="H8" i="16"/>
  <c r="H7" i="16"/>
  <c r="H4" i="17"/>
  <c r="H4" i="14"/>
  <c r="K29" i="16"/>
  <c r="K30" i="16"/>
  <c r="M41" i="12"/>
  <c r="D8" i="12"/>
  <c r="K9" i="4"/>
  <c r="O24" i="7"/>
  <c r="T24" i="7"/>
  <c r="O50" i="7"/>
  <c r="T50" i="7"/>
  <c r="O51" i="7"/>
  <c r="T51" i="7"/>
  <c r="O44" i="7"/>
  <c r="T44" i="7"/>
  <c r="O23" i="7"/>
  <c r="T23" i="7"/>
  <c r="O20" i="7"/>
  <c r="T20" i="7"/>
  <c r="O65" i="7"/>
  <c r="T65" i="7"/>
  <c r="O55" i="7"/>
  <c r="T55" i="7"/>
  <c r="O27" i="7"/>
  <c r="T27" i="7"/>
  <c r="O29" i="7"/>
  <c r="T29" i="7"/>
  <c r="O34" i="7"/>
  <c r="T34" i="7"/>
  <c r="O63" i="7"/>
  <c r="T63" i="7"/>
  <c r="O40" i="7"/>
  <c r="T40" i="7"/>
  <c r="O26" i="7"/>
  <c r="T26" i="7"/>
  <c r="O39" i="7"/>
  <c r="T39" i="7"/>
  <c r="O32" i="7"/>
  <c r="T32" i="7"/>
  <c r="O17" i="7"/>
  <c r="T17" i="7"/>
  <c r="O12" i="7"/>
  <c r="T12" i="7"/>
  <c r="O46" i="7"/>
  <c r="T46" i="7"/>
  <c r="O25" i="7"/>
  <c r="T25" i="7"/>
  <c r="O42" i="7"/>
  <c r="T42" i="7"/>
  <c r="O16" i="7"/>
  <c r="T16" i="7"/>
  <c r="O35" i="7"/>
  <c r="T35" i="7"/>
  <c r="O61" i="7"/>
  <c r="T61" i="7"/>
  <c r="O49" i="7"/>
  <c r="T49" i="7"/>
  <c r="O19" i="7"/>
  <c r="T19" i="7"/>
  <c r="O10" i="7"/>
  <c r="T10" i="7"/>
  <c r="O36" i="7"/>
  <c r="T36" i="7"/>
  <c r="O14" i="7"/>
  <c r="T14" i="7"/>
  <c r="O57" i="7"/>
  <c r="T57" i="7"/>
  <c r="O52" i="7"/>
  <c r="T52" i="7"/>
  <c r="O47" i="7"/>
  <c r="T47" i="7"/>
  <c r="O31" i="7"/>
  <c r="T31" i="7"/>
  <c r="O64" i="7"/>
  <c r="T64" i="7"/>
  <c r="O28" i="7"/>
  <c r="T28" i="7"/>
  <c r="O54" i="7"/>
  <c r="T54" i="7"/>
  <c r="O11" i="7"/>
  <c r="T11" i="7"/>
  <c r="O30" i="7"/>
  <c r="T30" i="7"/>
  <c r="O9" i="7"/>
  <c r="T9" i="7"/>
  <c r="O37" i="7"/>
  <c r="T37" i="7"/>
  <c r="O21" i="7"/>
  <c r="T21" i="7"/>
  <c r="O22" i="7"/>
  <c r="T22" i="7"/>
  <c r="O38" i="7"/>
  <c r="T38" i="7"/>
  <c r="O43" i="7"/>
  <c r="T43" i="7"/>
  <c r="O66" i="7"/>
  <c r="T66" i="7"/>
  <c r="O15" i="7"/>
  <c r="T15" i="7"/>
  <c r="O18" i="7"/>
  <c r="T18" i="7"/>
  <c r="O45" i="7"/>
  <c r="T45" i="7"/>
  <c r="O59" i="7"/>
  <c r="T59" i="7"/>
  <c r="O58" i="7"/>
  <c r="T58" i="7"/>
  <c r="O60" i="7"/>
  <c r="T60" i="7"/>
  <c r="O67" i="7"/>
  <c r="T67" i="7"/>
  <c r="O62" i="7"/>
  <c r="T62" i="7"/>
  <c r="AC18" i="7"/>
  <c r="I10" i="12"/>
  <c r="K17" i="4"/>
  <c r="J26" i="12"/>
  <c r="U43" i="8"/>
  <c r="E43" i="12"/>
  <c r="Y24" i="7"/>
  <c r="G16" i="12"/>
  <c r="F24" i="16"/>
  <c r="F23" i="16"/>
  <c r="J30" i="9"/>
  <c r="D52" i="12"/>
  <c r="D27" i="17" s="1"/>
  <c r="D27" i="14" s="1"/>
  <c r="K53" i="4"/>
  <c r="D48" i="12"/>
  <c r="K49" i="4"/>
  <c r="X52" i="7"/>
  <c r="G45" i="12"/>
  <c r="V52" i="7"/>
  <c r="AB52" i="7"/>
  <c r="I45" i="12"/>
  <c r="Z52" i="7"/>
  <c r="H45" i="12"/>
  <c r="AD52" i="7"/>
  <c r="J45" i="12"/>
  <c r="K14" i="16"/>
  <c r="K13" i="16"/>
  <c r="AF26" i="7"/>
  <c r="AG26" i="7"/>
  <c r="F19" i="12"/>
  <c r="W26" i="7"/>
  <c r="W58" i="7"/>
  <c r="AF57" i="7"/>
  <c r="F50" i="12"/>
  <c r="D16" i="16"/>
  <c r="D15" i="16"/>
  <c r="D8" i="17"/>
  <c r="D8" i="14"/>
  <c r="E12" i="4"/>
  <c r="F12" i="4"/>
  <c r="J12" i="4"/>
  <c r="F12" i="3"/>
  <c r="G12" i="3"/>
  <c r="J12" i="3"/>
  <c r="E13" i="4"/>
  <c r="F13" i="4"/>
  <c r="J13" i="4"/>
  <c r="D13" i="12"/>
  <c r="F13" i="3"/>
  <c r="G13" i="3"/>
  <c r="J13" i="3"/>
  <c r="C13" i="12"/>
  <c r="AC20" i="7"/>
  <c r="I12" i="12"/>
  <c r="J48" i="9"/>
  <c r="L46" i="12"/>
  <c r="D26" i="12"/>
  <c r="D14" i="17" s="1"/>
  <c r="D14" i="14" s="1"/>
  <c r="K27" i="4"/>
  <c r="C48" i="12"/>
  <c r="K49" i="3"/>
  <c r="H10" i="12"/>
  <c r="AA18" i="7"/>
  <c r="F46" i="3"/>
  <c r="G46" i="3"/>
  <c r="J46" i="3"/>
  <c r="F47" i="3"/>
  <c r="G47" i="3"/>
  <c r="J47" i="3"/>
  <c r="C47" i="12"/>
  <c r="E46" i="4"/>
  <c r="F46" i="4"/>
  <c r="J46" i="4"/>
  <c r="E47" i="4"/>
  <c r="F47" i="4"/>
  <c r="J47" i="4"/>
  <c r="D47" i="12"/>
  <c r="G8" i="16"/>
  <c r="G7" i="16"/>
  <c r="G4" i="17"/>
  <c r="G4" i="14"/>
  <c r="AC16" i="7"/>
  <c r="I8" i="12"/>
  <c r="I5" i="17" s="1"/>
  <c r="F8" i="12"/>
  <c r="W16" i="7"/>
  <c r="AF15" i="7"/>
  <c r="D15" i="11"/>
  <c r="H15" i="11"/>
  <c r="D21" i="7"/>
  <c r="D15" i="9"/>
  <c r="I15" i="9"/>
  <c r="L14" i="8"/>
  <c r="U14" i="8"/>
  <c r="C4" i="12"/>
  <c r="K5" i="3"/>
  <c r="AA20" i="7"/>
  <c r="H12" i="12"/>
  <c r="K51" i="4"/>
  <c r="D50" i="12"/>
  <c r="E26" i="12"/>
  <c r="L29" i="16"/>
  <c r="L30" i="16"/>
  <c r="K53" i="3"/>
  <c r="C52" i="12"/>
  <c r="C27" i="17" s="1"/>
  <c r="C27" i="14" s="1"/>
  <c r="D33" i="16"/>
  <c r="D34" i="16"/>
  <c r="L63" i="7"/>
  <c r="Q63" i="7"/>
  <c r="L66" i="7"/>
  <c r="Q66" i="7"/>
  <c r="L38" i="7"/>
  <c r="Q38" i="7"/>
  <c r="L26" i="7"/>
  <c r="Q26" i="7"/>
  <c r="L34" i="7"/>
  <c r="Q34" i="7"/>
  <c r="L39" i="7"/>
  <c r="Q39" i="7"/>
  <c r="L50" i="7"/>
  <c r="Q50" i="7"/>
  <c r="L27" i="7"/>
  <c r="Q27" i="7"/>
  <c r="L54" i="7"/>
  <c r="Q54" i="7"/>
  <c r="L43" i="7"/>
  <c r="Q43" i="7"/>
  <c r="L32" i="7"/>
  <c r="Q32" i="7"/>
  <c r="L46" i="7"/>
  <c r="Q46" i="7"/>
  <c r="L45" i="7"/>
  <c r="Q45" i="7"/>
  <c r="L56" i="7"/>
  <c r="Q56" i="7"/>
  <c r="L9" i="7"/>
  <c r="Q9" i="7"/>
  <c r="L30" i="7"/>
  <c r="Q30" i="7"/>
  <c r="L21" i="7"/>
  <c r="Q21" i="7"/>
  <c r="L65" i="7"/>
  <c r="Q65" i="7"/>
  <c r="L20" i="7"/>
  <c r="Q20" i="7"/>
  <c r="L36" i="7"/>
  <c r="Q36" i="7"/>
  <c r="L15" i="7"/>
  <c r="Q15" i="7"/>
  <c r="L10" i="7"/>
  <c r="Q10" i="7"/>
  <c r="L58" i="7"/>
  <c r="Q58" i="7"/>
  <c r="L44" i="7"/>
  <c r="Q44" i="7"/>
  <c r="L11" i="7"/>
  <c r="Q11" i="7"/>
  <c r="L28" i="7"/>
  <c r="Q28" i="7"/>
  <c r="L55" i="7"/>
  <c r="Q55" i="7"/>
  <c r="L42" i="7"/>
  <c r="Q42" i="7"/>
  <c r="L67" i="7"/>
  <c r="Q67" i="7"/>
  <c r="L48" i="7"/>
  <c r="Q48" i="7"/>
  <c r="L14" i="7"/>
  <c r="Q14" i="7"/>
  <c r="L49" i="7"/>
  <c r="Q49" i="7"/>
  <c r="L17" i="7"/>
  <c r="Q17" i="7"/>
  <c r="L12" i="7"/>
  <c r="Q12" i="7"/>
  <c r="L18" i="7"/>
  <c r="Q18" i="7"/>
  <c r="L51" i="7"/>
  <c r="Q51" i="7"/>
  <c r="L35" i="7"/>
  <c r="Q35" i="7"/>
  <c r="L29" i="7"/>
  <c r="Q29" i="7"/>
  <c r="L64" i="7"/>
  <c r="Q64" i="7"/>
  <c r="L62" i="7"/>
  <c r="Q62" i="7"/>
  <c r="L25" i="7"/>
  <c r="Q25" i="7"/>
  <c r="L47" i="7"/>
  <c r="Q47" i="7"/>
  <c r="L40" i="7"/>
  <c r="Q40" i="7"/>
  <c r="L31" i="7"/>
  <c r="Q31" i="7"/>
  <c r="L22" i="7"/>
  <c r="Q22" i="7"/>
  <c r="L60" i="7"/>
  <c r="Q60" i="7"/>
  <c r="L13" i="7"/>
  <c r="Q13" i="7"/>
  <c r="L19" i="7"/>
  <c r="Q19" i="7"/>
  <c r="L37" i="7"/>
  <c r="Q37" i="7"/>
  <c r="L59" i="7"/>
  <c r="Q59" i="7"/>
  <c r="L24" i="7"/>
  <c r="Q24" i="7"/>
  <c r="L68" i="7"/>
  <c r="Q68" i="7"/>
  <c r="L57" i="7"/>
  <c r="Q57" i="7"/>
  <c r="L41" i="7"/>
  <c r="Q41" i="7"/>
  <c r="L23" i="7"/>
  <c r="Q23" i="7"/>
  <c r="L52" i="7"/>
  <c r="Q52" i="7"/>
  <c r="C44" i="12"/>
  <c r="C23" i="17"/>
  <c r="C23" i="14"/>
  <c r="K45" i="3"/>
  <c r="Z39" i="7"/>
  <c r="X39" i="7"/>
  <c r="AB39" i="7"/>
  <c r="V39" i="7"/>
  <c r="AD39" i="7"/>
  <c r="L26" i="12"/>
  <c r="L14" i="17"/>
  <c r="J28" i="9"/>
  <c r="AB50" i="7"/>
  <c r="I43" i="12"/>
  <c r="AD50" i="7"/>
  <c r="J43" i="12"/>
  <c r="X50" i="7"/>
  <c r="G43" i="12"/>
  <c r="V50" i="7"/>
  <c r="Z50" i="7"/>
  <c r="H43" i="12"/>
  <c r="K17" i="3"/>
  <c r="X34" i="7"/>
  <c r="AB34" i="7"/>
  <c r="V34" i="7"/>
  <c r="Z34" i="7"/>
  <c r="AD34" i="7"/>
  <c r="J27" i="12"/>
  <c r="J14" i="17"/>
  <c r="E4" i="17"/>
  <c r="E4" i="14"/>
  <c r="K60" i="16"/>
  <c r="K30" i="17"/>
  <c r="K59" i="16"/>
  <c r="V13" i="8"/>
  <c r="AF44" i="7"/>
  <c r="K37" i="16"/>
  <c r="K27" i="16"/>
  <c r="K28" i="16"/>
  <c r="E42" i="12"/>
  <c r="I40" i="11"/>
  <c r="K38" i="12"/>
  <c r="E13" i="17"/>
  <c r="E13" i="14"/>
  <c r="E26" i="16"/>
  <c r="M24" i="12"/>
  <c r="D16" i="9"/>
  <c r="I16" i="9"/>
  <c r="L15" i="12"/>
  <c r="L15" i="8"/>
  <c r="D16" i="11"/>
  <c r="H16" i="11"/>
  <c r="K15" i="12"/>
  <c r="T15" i="8"/>
  <c r="D22" i="7"/>
  <c r="K44" i="12"/>
  <c r="I46" i="11"/>
  <c r="Z45" i="7"/>
  <c r="V45" i="7"/>
  <c r="X45" i="7"/>
  <c r="AB45" i="7"/>
  <c r="AD45" i="7"/>
  <c r="AE20" i="7"/>
  <c r="J12" i="12"/>
  <c r="V35" i="7"/>
  <c r="Z35" i="7"/>
  <c r="X35" i="7"/>
  <c r="AD35" i="7"/>
  <c r="AB35" i="7"/>
  <c r="X53" i="7"/>
  <c r="AD53" i="7"/>
  <c r="V53" i="7"/>
  <c r="Z53" i="7"/>
  <c r="AB53" i="7"/>
  <c r="N44" i="7"/>
  <c r="S44" i="7"/>
  <c r="N66" i="7"/>
  <c r="S66" i="7"/>
  <c r="N31" i="7"/>
  <c r="S31" i="7"/>
  <c r="N50" i="7"/>
  <c r="S50" i="7"/>
  <c r="N49" i="7"/>
  <c r="S49" i="7"/>
  <c r="N35" i="7"/>
  <c r="S35" i="7"/>
  <c r="N23" i="7"/>
  <c r="S23" i="7"/>
  <c r="N17" i="7"/>
  <c r="S17" i="7"/>
  <c r="N14" i="7"/>
  <c r="S14" i="7"/>
  <c r="N55" i="7"/>
  <c r="S55" i="7"/>
  <c r="N27" i="7"/>
  <c r="S27" i="7"/>
  <c r="N12" i="7"/>
  <c r="S12" i="7"/>
  <c r="N54" i="7"/>
  <c r="S54" i="7"/>
  <c r="N40" i="7"/>
  <c r="S40" i="7"/>
  <c r="N26" i="7"/>
  <c r="S26" i="7"/>
  <c r="N68" i="7"/>
  <c r="S68" i="7"/>
  <c r="N32" i="7"/>
  <c r="S32" i="7"/>
  <c r="N64" i="7"/>
  <c r="S64" i="7"/>
  <c r="N22" i="7"/>
  <c r="S22" i="7"/>
  <c r="N41" i="7"/>
  <c r="S41" i="7"/>
  <c r="N65" i="7"/>
  <c r="S65" i="7"/>
  <c r="N57" i="7"/>
  <c r="S57" i="7"/>
  <c r="N25" i="7"/>
  <c r="S25" i="7"/>
  <c r="N59" i="7"/>
  <c r="S59" i="7"/>
  <c r="N48" i="7"/>
  <c r="S48" i="7"/>
  <c r="N47" i="7"/>
  <c r="S47" i="7"/>
  <c r="N24" i="7"/>
  <c r="S24" i="7"/>
  <c r="N39" i="7"/>
  <c r="S39" i="7"/>
  <c r="N46" i="7"/>
  <c r="S46" i="7"/>
  <c r="N15" i="7"/>
  <c r="S15" i="7"/>
  <c r="N10" i="7"/>
  <c r="S10" i="7"/>
  <c r="N56" i="7"/>
  <c r="S56" i="7"/>
  <c r="N37" i="7"/>
  <c r="S37" i="7"/>
  <c r="N51" i="7"/>
  <c r="S51" i="7"/>
  <c r="N19" i="7"/>
  <c r="S19" i="7"/>
  <c r="N67" i="7"/>
  <c r="S67" i="7"/>
  <c r="N58" i="7"/>
  <c r="S58" i="7"/>
  <c r="N21" i="7"/>
  <c r="S21" i="7"/>
  <c r="N52" i="7"/>
  <c r="S52" i="7"/>
  <c r="N53" i="7"/>
  <c r="S53" i="7"/>
  <c r="N9" i="7"/>
  <c r="S9" i="7"/>
  <c r="N30" i="7"/>
  <c r="S30" i="7"/>
  <c r="N63" i="7"/>
  <c r="S63" i="7"/>
  <c r="N38" i="7"/>
  <c r="S38" i="7"/>
  <c r="N20" i="7"/>
  <c r="S20" i="7"/>
  <c r="N45" i="7"/>
  <c r="S45" i="7"/>
  <c r="N18" i="7"/>
  <c r="S18" i="7"/>
  <c r="N43" i="7"/>
  <c r="S43" i="7"/>
  <c r="N11" i="7"/>
  <c r="S11" i="7"/>
  <c r="N42" i="7"/>
  <c r="S42" i="7"/>
  <c r="N60" i="7"/>
  <c r="S60" i="7"/>
  <c r="N29" i="7"/>
  <c r="S29" i="7"/>
  <c r="N62" i="7"/>
  <c r="S62" i="7"/>
  <c r="K32" i="12"/>
  <c r="I34" i="11"/>
  <c r="M33" i="12"/>
  <c r="AF58" i="7"/>
  <c r="F51" i="12"/>
  <c r="M52" i="12"/>
  <c r="D32" i="9"/>
  <c r="I32" i="9"/>
  <c r="L31" i="12"/>
  <c r="L31" i="8"/>
  <c r="U31" i="8" s="1"/>
  <c r="E31" i="12" s="1"/>
  <c r="D38" i="7"/>
  <c r="D32" i="11"/>
  <c r="H32" i="11"/>
  <c r="K31" i="12"/>
  <c r="D44" i="12"/>
  <c r="K45" i="4"/>
  <c r="H13" i="12"/>
  <c r="AF20" i="7"/>
  <c r="AG20" i="7" s="1"/>
  <c r="L15" i="17"/>
  <c r="L15" i="14"/>
  <c r="C18" i="16"/>
  <c r="C17" i="16"/>
  <c r="D26" i="17"/>
  <c r="D26" i="14"/>
  <c r="J40" i="9"/>
  <c r="L38" i="12"/>
  <c r="U27" i="8"/>
  <c r="E27" i="12"/>
  <c r="H23" i="16"/>
  <c r="H50" i="12"/>
  <c r="AA58" i="7"/>
  <c r="E13" i="16"/>
  <c r="E14" i="16"/>
  <c r="D31" i="16"/>
  <c r="K38" i="16"/>
  <c r="K40" i="12"/>
  <c r="K21" i="17" s="1"/>
  <c r="I42" i="11"/>
  <c r="J50" i="12"/>
  <c r="AE58" i="7"/>
  <c r="L20" i="8"/>
  <c r="D21" i="9"/>
  <c r="I21" i="9"/>
  <c r="D21" i="11"/>
  <c r="H21" i="11"/>
  <c r="T20" i="8"/>
  <c r="U20" i="8"/>
  <c r="D27" i="7"/>
  <c r="D35" i="11"/>
  <c r="H35" i="11"/>
  <c r="D41" i="7"/>
  <c r="L34" i="8"/>
  <c r="U34" i="8"/>
  <c r="D35" i="9"/>
  <c r="I35" i="9"/>
  <c r="L44" i="12"/>
  <c r="J46" i="9"/>
  <c r="D38" i="12"/>
  <c r="K39" i="4"/>
  <c r="D4" i="12"/>
  <c r="K5" i="4"/>
  <c r="M59" i="7"/>
  <c r="R59" i="7"/>
  <c r="M38" i="7"/>
  <c r="R38" i="7"/>
  <c r="M66" i="7"/>
  <c r="R66" i="7"/>
  <c r="M22" i="7"/>
  <c r="R22" i="7"/>
  <c r="M44" i="7"/>
  <c r="R44" i="7"/>
  <c r="M23" i="7"/>
  <c r="R23" i="7"/>
  <c r="M9" i="7"/>
  <c r="R9" i="7"/>
  <c r="M58" i="7"/>
  <c r="R58" i="7"/>
  <c r="M45" i="7"/>
  <c r="R45" i="7"/>
  <c r="M17" i="7"/>
  <c r="R17" i="7"/>
  <c r="M20" i="7"/>
  <c r="R20" i="7"/>
  <c r="M51" i="7"/>
  <c r="R51" i="7"/>
  <c r="M63" i="7"/>
  <c r="R63" i="7"/>
  <c r="M26" i="7"/>
  <c r="R26" i="7"/>
  <c r="M60" i="7"/>
  <c r="R60" i="7"/>
  <c r="M68" i="7"/>
  <c r="R68" i="7"/>
  <c r="M46" i="7"/>
  <c r="R46" i="7"/>
  <c r="M18" i="7"/>
  <c r="R18" i="7"/>
  <c r="M19" i="7"/>
  <c r="R19" i="7"/>
  <c r="M49" i="7"/>
  <c r="R49" i="7"/>
  <c r="M10" i="7"/>
  <c r="R10" i="7"/>
  <c r="M48" i="7"/>
  <c r="R48" i="7"/>
  <c r="M36" i="7"/>
  <c r="R36" i="7"/>
  <c r="M24" i="7"/>
  <c r="R24" i="7"/>
  <c r="M32" i="7"/>
  <c r="R32" i="7"/>
  <c r="M14" i="7"/>
  <c r="R14" i="7"/>
  <c r="M65" i="7"/>
  <c r="R65" i="7"/>
  <c r="M57" i="7"/>
  <c r="R57" i="7"/>
  <c r="M62" i="7"/>
  <c r="R62" i="7"/>
  <c r="M25" i="7"/>
  <c r="R25" i="7"/>
  <c r="M55" i="7"/>
  <c r="R55" i="7"/>
  <c r="M43" i="7"/>
  <c r="R43" i="7"/>
  <c r="M27" i="7"/>
  <c r="R27" i="7"/>
  <c r="M12" i="7"/>
  <c r="R12" i="7"/>
  <c r="M54" i="7"/>
  <c r="R54" i="7"/>
  <c r="M30" i="7"/>
  <c r="R30" i="7"/>
  <c r="M11" i="7"/>
  <c r="R11" i="7"/>
  <c r="M37" i="7"/>
  <c r="R37" i="7"/>
  <c r="M21" i="7"/>
  <c r="R21" i="7"/>
  <c r="M50" i="7"/>
  <c r="R50" i="7"/>
  <c r="M67" i="7"/>
  <c r="R67" i="7"/>
  <c r="M35" i="7"/>
  <c r="R35" i="7"/>
  <c r="M15" i="7"/>
  <c r="R15" i="7"/>
  <c r="M16" i="7"/>
  <c r="R16" i="7"/>
  <c r="M47" i="7"/>
  <c r="R47" i="7"/>
  <c r="M64" i="7"/>
  <c r="R64" i="7"/>
  <c r="M39" i="7"/>
  <c r="R39" i="7"/>
  <c r="M40" i="7"/>
  <c r="R40" i="7"/>
  <c r="M29" i="7"/>
  <c r="R29" i="7"/>
  <c r="M52" i="7"/>
  <c r="R52" i="7"/>
  <c r="M31" i="7"/>
  <c r="R31" i="7"/>
  <c r="M42" i="7"/>
  <c r="R42" i="7"/>
  <c r="M34" i="7"/>
  <c r="R34" i="7"/>
  <c r="V55" i="7"/>
  <c r="X55" i="7"/>
  <c r="Z55" i="7"/>
  <c r="AD55" i="7"/>
  <c r="AB55" i="7"/>
  <c r="L60" i="8"/>
  <c r="D61" i="11"/>
  <c r="H61" i="11"/>
  <c r="D61" i="9"/>
  <c r="I61" i="9"/>
  <c r="D67" i="7"/>
  <c r="T60" i="8"/>
  <c r="U60" i="8"/>
  <c r="C41" i="12"/>
  <c r="K41" i="3"/>
  <c r="N16" i="7"/>
  <c r="S16" i="7"/>
  <c r="D37" i="7"/>
  <c r="D31" i="9"/>
  <c r="I31" i="9"/>
  <c r="L30" i="8"/>
  <c r="U30" i="8" s="1"/>
  <c r="D31" i="11"/>
  <c r="H31" i="11"/>
  <c r="D17" i="16"/>
  <c r="D9" i="17"/>
  <c r="D9" i="14"/>
  <c r="V47" i="7"/>
  <c r="AB47" i="7"/>
  <c r="Z47" i="7"/>
  <c r="X47" i="7"/>
  <c r="AD47" i="7"/>
  <c r="L16" i="7"/>
  <c r="Q16" i="7"/>
  <c r="K15" i="17"/>
  <c r="K15" i="14"/>
  <c r="J19" i="12"/>
  <c r="AE26" i="7"/>
  <c r="D58" i="16"/>
  <c r="D57" i="16"/>
  <c r="K14" i="17"/>
  <c r="G50" i="12"/>
  <c r="Y58" i="7"/>
  <c r="D32" i="16"/>
  <c r="E14" i="12"/>
  <c r="E34" i="12"/>
  <c r="V35" i="8"/>
  <c r="E54" i="12"/>
  <c r="V55" i="8"/>
  <c r="J6" i="17"/>
  <c r="J6" i="14"/>
  <c r="J12" i="16"/>
  <c r="J11" i="16"/>
  <c r="D34" i="12"/>
  <c r="K35" i="4"/>
  <c r="D49" i="16"/>
  <c r="D50" i="16"/>
  <c r="D25" i="17"/>
  <c r="D25" i="14"/>
  <c r="K50" i="16"/>
  <c r="K49" i="16"/>
  <c r="K25" i="17"/>
  <c r="Y60" i="7"/>
  <c r="G53" i="12"/>
  <c r="C51" i="16"/>
  <c r="C52" i="16"/>
  <c r="AE44" i="7"/>
  <c r="J36" i="12"/>
  <c r="L46" i="16"/>
  <c r="L45" i="16"/>
  <c r="C12" i="12"/>
  <c r="K13" i="3"/>
  <c r="E33" i="16"/>
  <c r="E34" i="16"/>
  <c r="L37" i="16"/>
  <c r="L19" i="17"/>
  <c r="L19" i="14"/>
  <c r="L38" i="16"/>
  <c r="J36" i="9"/>
  <c r="L34" i="12"/>
  <c r="L18" i="17" s="1"/>
  <c r="H52" i="16"/>
  <c r="H51" i="16"/>
  <c r="Z22" i="7"/>
  <c r="H15" i="12"/>
  <c r="AD22" i="7"/>
  <c r="J15" i="12"/>
  <c r="V22" i="7"/>
  <c r="AB22" i="7"/>
  <c r="I15" i="12"/>
  <c r="X22" i="7"/>
  <c r="G15" i="12"/>
  <c r="AC40" i="7"/>
  <c r="I32" i="12"/>
  <c r="H13" i="16"/>
  <c r="H14" i="16"/>
  <c r="D12" i="12"/>
  <c r="K13" i="4"/>
  <c r="D53" i="16"/>
  <c r="D54" i="16"/>
  <c r="D10" i="7"/>
  <c r="T3" i="8"/>
  <c r="L3" i="8"/>
  <c r="U3" i="8" s="1"/>
  <c r="E3" i="12" s="1"/>
  <c r="D4" i="11"/>
  <c r="H4" i="11"/>
  <c r="K3" i="12"/>
  <c r="D4" i="9"/>
  <c r="I4" i="9"/>
  <c r="L3" i="12"/>
  <c r="E37" i="16"/>
  <c r="E38" i="16"/>
  <c r="J18" i="16"/>
  <c r="J17" i="16"/>
  <c r="L10" i="17"/>
  <c r="L10" i="14"/>
  <c r="L20" i="16"/>
  <c r="L19" i="16"/>
  <c r="AD42" i="7"/>
  <c r="J35" i="12"/>
  <c r="X42" i="7"/>
  <c r="G35" i="12"/>
  <c r="V42" i="7"/>
  <c r="AB42" i="7"/>
  <c r="I35" i="12"/>
  <c r="Z42" i="7"/>
  <c r="H35" i="12"/>
  <c r="J20" i="16"/>
  <c r="J19" i="16"/>
  <c r="J10" i="17"/>
  <c r="J10" i="14"/>
  <c r="C21" i="17"/>
  <c r="C21" i="14"/>
  <c r="C41" i="16"/>
  <c r="C42" i="16"/>
  <c r="F26" i="17"/>
  <c r="F26" i="14"/>
  <c r="M51" i="12"/>
  <c r="AC54" i="7"/>
  <c r="I46" i="12"/>
  <c r="U15" i="8"/>
  <c r="E15" i="12"/>
  <c r="Y40" i="7"/>
  <c r="G32" i="12"/>
  <c r="C37" i="16"/>
  <c r="C38" i="16"/>
  <c r="C19" i="17"/>
  <c r="C19" i="14"/>
  <c r="D3" i="9"/>
  <c r="I3" i="9"/>
  <c r="D9" i="7"/>
  <c r="D3" i="11"/>
  <c r="H3" i="11"/>
  <c r="T2" i="8"/>
  <c r="L2" i="8"/>
  <c r="D54" i="12"/>
  <c r="K55" i="4"/>
  <c r="I18" i="16"/>
  <c r="I17" i="16"/>
  <c r="G10" i="17"/>
  <c r="G10" i="14"/>
  <c r="G20" i="16"/>
  <c r="G19" i="16"/>
  <c r="H10" i="17"/>
  <c r="H10" i="14"/>
  <c r="H20" i="16"/>
  <c r="H19" i="16"/>
  <c r="I12" i="16"/>
  <c r="I11" i="16"/>
  <c r="E28" i="17"/>
  <c r="E60" i="12"/>
  <c r="V61" i="8"/>
  <c r="D20" i="12"/>
  <c r="K21" i="4"/>
  <c r="AD67" i="7"/>
  <c r="AB67" i="7"/>
  <c r="V67" i="7"/>
  <c r="X67" i="7"/>
  <c r="Z67" i="7"/>
  <c r="L40" i="16"/>
  <c r="L39" i="16"/>
  <c r="L20" i="17"/>
  <c r="F46" i="12"/>
  <c r="AF53" i="7"/>
  <c r="AG54" i="7"/>
  <c r="W54" i="7"/>
  <c r="C53" i="16"/>
  <c r="C54" i="16"/>
  <c r="J7" i="16"/>
  <c r="J8" i="16"/>
  <c r="J4" i="17"/>
  <c r="J4" i="14"/>
  <c r="C20" i="12"/>
  <c r="K21" i="3"/>
  <c r="J62" i="9"/>
  <c r="L60" i="12"/>
  <c r="L61" i="16"/>
  <c r="H27" i="12"/>
  <c r="AA34" i="7"/>
  <c r="F51" i="16"/>
  <c r="F52" i="16"/>
  <c r="W50" i="7"/>
  <c r="AF49" i="7"/>
  <c r="F42" i="12"/>
  <c r="C54" i="12"/>
  <c r="K55" i="3"/>
  <c r="J46" i="12"/>
  <c r="AE54" i="7"/>
  <c r="K30" i="14"/>
  <c r="L30" i="14"/>
  <c r="K53" i="16"/>
  <c r="K54" i="16"/>
  <c r="K27" i="17"/>
  <c r="E20" i="12"/>
  <c r="K33" i="16"/>
  <c r="K34" i="16"/>
  <c r="K17" i="17"/>
  <c r="K17" i="14"/>
  <c r="I28" i="12"/>
  <c r="AC36" i="7"/>
  <c r="I27" i="12"/>
  <c r="AC34" i="7"/>
  <c r="E22" i="17"/>
  <c r="I6" i="17"/>
  <c r="I6" i="14"/>
  <c r="AC32" i="7"/>
  <c r="I25" i="12"/>
  <c r="M50" i="12"/>
  <c r="G42" i="12"/>
  <c r="Y50" i="7"/>
  <c r="I44" i="12"/>
  <c r="AC52" i="7"/>
  <c r="I59" i="16"/>
  <c r="I60" i="16"/>
  <c r="E30" i="16"/>
  <c r="E29" i="16"/>
  <c r="AC48" i="7"/>
  <c r="I40" i="12"/>
  <c r="I48" i="12"/>
  <c r="AC56" i="7"/>
  <c r="I22" i="11"/>
  <c r="K20" i="12"/>
  <c r="K11" i="17"/>
  <c r="AE36" i="7"/>
  <c r="J28" i="12"/>
  <c r="G27" i="12"/>
  <c r="Y34" i="7"/>
  <c r="V27" i="8"/>
  <c r="C6" i="16"/>
  <c r="C5" i="16"/>
  <c r="C3" i="17"/>
  <c r="C3" i="14"/>
  <c r="H11" i="16"/>
  <c r="H12" i="16"/>
  <c r="H6" i="17"/>
  <c r="H6" i="14"/>
  <c r="J27" i="16"/>
  <c r="J28" i="16"/>
  <c r="H18" i="16"/>
  <c r="H17" i="16"/>
  <c r="K54" i="12"/>
  <c r="I56" i="11"/>
  <c r="W32" i="7"/>
  <c r="AF32" i="7"/>
  <c r="AG32" i="7"/>
  <c r="F25" i="12"/>
  <c r="J42" i="12"/>
  <c r="AE50" i="7"/>
  <c r="AE52" i="7"/>
  <c r="J44" i="12"/>
  <c r="M58" i="12"/>
  <c r="W48" i="7"/>
  <c r="F40" i="12"/>
  <c r="AF47" i="7"/>
  <c r="AG48" i="7"/>
  <c r="AE56" i="7"/>
  <c r="J48" i="12"/>
  <c r="L20" i="12"/>
  <c r="L11" i="17" s="1"/>
  <c r="J22" i="9"/>
  <c r="Y36" i="7"/>
  <c r="G28" i="12"/>
  <c r="H26" i="17"/>
  <c r="H26" i="14"/>
  <c r="E28" i="16"/>
  <c r="E27" i="16"/>
  <c r="M26" i="12"/>
  <c r="F10" i="17"/>
  <c r="F10" i="14"/>
  <c r="F20" i="16"/>
  <c r="F19" i="16"/>
  <c r="AE34" i="7"/>
  <c r="F17" i="16"/>
  <c r="F18" i="16"/>
  <c r="F9" i="17"/>
  <c r="J56" i="9"/>
  <c r="L54" i="12"/>
  <c r="L28" i="17" s="1"/>
  <c r="M23" i="12"/>
  <c r="F12" i="17"/>
  <c r="F12" i="14"/>
  <c r="AA32" i="7"/>
  <c r="H25" i="12"/>
  <c r="E20" i="16"/>
  <c r="E10" i="17"/>
  <c r="E10" i="14"/>
  <c r="E19" i="16"/>
  <c r="M19" i="12"/>
  <c r="C4" i="16"/>
  <c r="C3" i="16"/>
  <c r="G44" i="12"/>
  <c r="Y52" i="7"/>
  <c r="I9" i="17"/>
  <c r="I9" i="14"/>
  <c r="J25" i="17"/>
  <c r="E48" i="16"/>
  <c r="E47" i="16"/>
  <c r="J9" i="17"/>
  <c r="H48" i="12"/>
  <c r="AA56" i="7"/>
  <c r="K40" i="16"/>
  <c r="K39" i="16"/>
  <c r="K20" i="17"/>
  <c r="C49" i="16"/>
  <c r="C50" i="16"/>
  <c r="L14" i="12"/>
  <c r="J16" i="9"/>
  <c r="H7" i="17"/>
  <c r="AE40" i="7"/>
  <c r="J32" i="12"/>
  <c r="AB28" i="7"/>
  <c r="I21" i="12"/>
  <c r="AD28" i="7"/>
  <c r="J21" i="12"/>
  <c r="X28" i="7"/>
  <c r="G21" i="12"/>
  <c r="Z28" i="7"/>
  <c r="H21" i="12"/>
  <c r="V28" i="7"/>
  <c r="L13" i="17"/>
  <c r="L13" i="14"/>
  <c r="L26" i="16"/>
  <c r="L25" i="16"/>
  <c r="K46" i="16"/>
  <c r="K45" i="16"/>
  <c r="W40" i="7"/>
  <c r="F32" i="12"/>
  <c r="F17" i="17"/>
  <c r="F17" i="14"/>
  <c r="AF39" i="7"/>
  <c r="AG40" i="7"/>
  <c r="X41" i="7"/>
  <c r="V41" i="7"/>
  <c r="AB41" i="7"/>
  <c r="Z41" i="7"/>
  <c r="AD41" i="7"/>
  <c r="K27" i="14"/>
  <c r="L27" i="14"/>
  <c r="L22" i="17"/>
  <c r="L44" i="16"/>
  <c r="L43" i="16"/>
  <c r="C28" i="17"/>
  <c r="C28" i="14"/>
  <c r="C27" i="16"/>
  <c r="C28" i="16"/>
  <c r="M9" i="12"/>
  <c r="G5" i="17"/>
  <c r="J40" i="12"/>
  <c r="AE48" i="7"/>
  <c r="E17" i="17"/>
  <c r="E17" i="14"/>
  <c r="G48" i="12"/>
  <c r="Y56" i="7"/>
  <c r="F28" i="12"/>
  <c r="AF35" i="7"/>
  <c r="AG36" i="7"/>
  <c r="W36" i="7"/>
  <c r="G59" i="12"/>
  <c r="Y66" i="7"/>
  <c r="H44" i="12"/>
  <c r="AA52" i="7"/>
  <c r="J9" i="14"/>
  <c r="F9" i="14"/>
  <c r="J52" i="16"/>
  <c r="J51" i="16"/>
  <c r="J26" i="17"/>
  <c r="J26" i="14"/>
  <c r="D27" i="16"/>
  <c r="D28" i="16"/>
  <c r="L9" i="17"/>
  <c r="L9" i="14" s="1"/>
  <c r="L17" i="16"/>
  <c r="L18" i="16"/>
  <c r="E43" i="16"/>
  <c r="E44" i="16"/>
  <c r="K14" i="12"/>
  <c r="K8" i="17" s="1"/>
  <c r="K8" i="14" s="1"/>
  <c r="I16" i="11"/>
  <c r="H23" i="17"/>
  <c r="C16" i="17"/>
  <c r="C16" i="14"/>
  <c r="C31" i="16"/>
  <c r="C32" i="16"/>
  <c r="I30" i="17"/>
  <c r="I30" i="14"/>
  <c r="I51" i="16"/>
  <c r="I52" i="16"/>
  <c r="I26" i="17"/>
  <c r="I26" i="14"/>
  <c r="AF56" i="7"/>
  <c r="F49" i="12"/>
  <c r="M49" i="12" s="1"/>
  <c r="K18" i="16"/>
  <c r="K17" i="16"/>
  <c r="K9" i="17"/>
  <c r="K9" i="14" s="1"/>
  <c r="E41" i="16"/>
  <c r="E42" i="16"/>
  <c r="J13" i="16"/>
  <c r="J14" i="16"/>
  <c r="J7" i="17"/>
  <c r="E31" i="17"/>
  <c r="I25" i="17"/>
  <c r="E14" i="17"/>
  <c r="E14" i="14"/>
  <c r="H46" i="12"/>
  <c r="AA54" i="7"/>
  <c r="H32" i="12"/>
  <c r="AA40" i="7"/>
  <c r="K34" i="12"/>
  <c r="K18" i="17" s="1"/>
  <c r="I36" i="11"/>
  <c r="D46" i="12"/>
  <c r="D24" i="17" s="1"/>
  <c r="D24" i="14" s="1"/>
  <c r="K47" i="4"/>
  <c r="C10" i="16"/>
  <c r="C9" i="16"/>
  <c r="C60" i="16"/>
  <c r="C59" i="16"/>
  <c r="C30" i="17"/>
  <c r="C30" i="14"/>
  <c r="I42" i="12"/>
  <c r="AC50" i="7"/>
  <c r="C46" i="16"/>
  <c r="C45" i="16"/>
  <c r="G17" i="16"/>
  <c r="G18" i="16"/>
  <c r="F7" i="17"/>
  <c r="F14" i="16"/>
  <c r="F13" i="16"/>
  <c r="AA36" i="7"/>
  <c r="H28" i="12"/>
  <c r="G25" i="12"/>
  <c r="Y32" i="7"/>
  <c r="L7" i="16"/>
  <c r="L4" i="17"/>
  <c r="L4" i="14"/>
  <c r="M4" i="14" s="1"/>
  <c r="L8" i="16"/>
  <c r="M7" i="12"/>
  <c r="M7" i="16"/>
  <c r="E45" i="16"/>
  <c r="E46" i="16"/>
  <c r="E30" i="12"/>
  <c r="V31" i="8"/>
  <c r="V43" i="8"/>
  <c r="AD21" i="7"/>
  <c r="X21" i="7"/>
  <c r="AB21" i="7"/>
  <c r="V21" i="7"/>
  <c r="Z21" i="7"/>
  <c r="L48" i="16"/>
  <c r="L24" i="17"/>
  <c r="L47" i="16"/>
  <c r="K43" i="4"/>
  <c r="D42" i="12"/>
  <c r="AE46" i="7"/>
  <c r="J38" i="12"/>
  <c r="D6" i="16"/>
  <c r="D5" i="16"/>
  <c r="D3" i="17"/>
  <c r="D3" i="14"/>
  <c r="I22" i="17"/>
  <c r="I13" i="16"/>
  <c r="I7" i="17"/>
  <c r="I14" i="16"/>
  <c r="E24" i="17"/>
  <c r="I20" i="16"/>
  <c r="I19" i="16"/>
  <c r="I10" i="17"/>
  <c r="I10" i="14"/>
  <c r="H25" i="17"/>
  <c r="J32" i="9"/>
  <c r="L30" i="12"/>
  <c r="L16" i="17"/>
  <c r="L16" i="14"/>
  <c r="Y46" i="7"/>
  <c r="G38" i="12"/>
  <c r="F9" i="16"/>
  <c r="F10" i="16"/>
  <c r="F5" i="17"/>
  <c r="M8" i="12"/>
  <c r="AF52" i="7"/>
  <c r="F45" i="12"/>
  <c r="E21" i="17"/>
  <c r="E21" i="14"/>
  <c r="E27" i="17"/>
  <c r="E27" i="14"/>
  <c r="E53" i="16"/>
  <c r="E54" i="16"/>
  <c r="J53" i="12"/>
  <c r="AE60" i="7"/>
  <c r="E19" i="17"/>
  <c r="E19" i="14"/>
  <c r="H9" i="17"/>
  <c r="H9" i="14" s="1"/>
  <c r="V68" i="7"/>
  <c r="AD68" i="7"/>
  <c r="J61" i="12"/>
  <c r="AB68" i="7"/>
  <c r="I61" i="12"/>
  <c r="Z68" i="7"/>
  <c r="H61" i="12"/>
  <c r="X68" i="7"/>
  <c r="G61" i="12"/>
  <c r="Y44" i="7"/>
  <c r="G36" i="12"/>
  <c r="G25" i="17"/>
  <c r="I62" i="11"/>
  <c r="K60" i="12"/>
  <c r="K61" i="16"/>
  <c r="K26" i="14"/>
  <c r="E26" i="14"/>
  <c r="L26" i="14"/>
  <c r="C46" i="12"/>
  <c r="C24" i="17" s="1"/>
  <c r="C24" i="14" s="1"/>
  <c r="K47" i="3"/>
  <c r="L14" i="14"/>
  <c r="K14" i="14"/>
  <c r="J14" i="14"/>
  <c r="C5" i="17"/>
  <c r="C5" i="14"/>
  <c r="K22" i="17"/>
  <c r="K44" i="16"/>
  <c r="K43" i="16"/>
  <c r="L4" i="8"/>
  <c r="D5" i="9"/>
  <c r="I5" i="9"/>
  <c r="D5" i="11"/>
  <c r="H5" i="11"/>
  <c r="T4" i="8"/>
  <c r="U4" i="8"/>
  <c r="D11" i="7"/>
  <c r="F59" i="12"/>
  <c r="F60" i="16" s="1"/>
  <c r="F30" i="17"/>
  <c r="F30" i="14" s="1"/>
  <c r="AF66" i="7"/>
  <c r="AG66" i="7"/>
  <c r="AF51" i="7"/>
  <c r="F44" i="12"/>
  <c r="W52" i="7"/>
  <c r="D51" i="16"/>
  <c r="D52" i="16"/>
  <c r="K21" i="14"/>
  <c r="L21" i="14"/>
  <c r="E15" i="17"/>
  <c r="E15" i="14"/>
  <c r="K23" i="17"/>
  <c r="L50" i="16"/>
  <c r="L49" i="16"/>
  <c r="L25" i="17"/>
  <c r="G51" i="16"/>
  <c r="G52" i="16"/>
  <c r="G26" i="17"/>
  <c r="G26" i="14" s="1"/>
  <c r="K30" i="12"/>
  <c r="K16" i="17"/>
  <c r="K16" i="14"/>
  <c r="I32" i="11"/>
  <c r="K41" i="16"/>
  <c r="K42" i="16"/>
  <c r="J22" i="17"/>
  <c r="E23" i="17"/>
  <c r="G9" i="17"/>
  <c r="G9" i="14"/>
  <c r="M17" i="12"/>
  <c r="I36" i="12"/>
  <c r="AC44" i="7"/>
  <c r="AD37" i="7"/>
  <c r="Z37" i="7"/>
  <c r="V37" i="7"/>
  <c r="X37" i="7"/>
  <c r="AB37" i="7"/>
  <c r="D39" i="16"/>
  <c r="D40" i="16"/>
  <c r="D20" i="17"/>
  <c r="D20" i="14"/>
  <c r="M12" i="12"/>
  <c r="Z38" i="7"/>
  <c r="H31" i="12"/>
  <c r="V38" i="7"/>
  <c r="AD38" i="7"/>
  <c r="J31" i="12"/>
  <c r="X38" i="7"/>
  <c r="G31" i="12"/>
  <c r="AB38" i="7"/>
  <c r="I31" i="12"/>
  <c r="AF45" i="7"/>
  <c r="AG46" i="7"/>
  <c r="W46" i="7"/>
  <c r="F38" i="12"/>
  <c r="L27" i="16"/>
  <c r="L28" i="16"/>
  <c r="I10" i="16"/>
  <c r="I9" i="16"/>
  <c r="X62" i="7"/>
  <c r="G55" i="12"/>
  <c r="Z62" i="7"/>
  <c r="H55" i="12"/>
  <c r="AD62" i="7"/>
  <c r="J55" i="12"/>
  <c r="V62" i="7"/>
  <c r="AB62" i="7"/>
  <c r="I55" i="12"/>
  <c r="I53" i="12"/>
  <c r="AC60" i="7"/>
  <c r="C34" i="12"/>
  <c r="K35" i="3"/>
  <c r="U21" i="8"/>
  <c r="E21" i="12"/>
  <c r="E16" i="12"/>
  <c r="V17" i="8"/>
  <c r="W44" i="7"/>
  <c r="AF43" i="7"/>
  <c r="AG44" i="7"/>
  <c r="F36" i="12"/>
  <c r="G40" i="12"/>
  <c r="Y48" i="7"/>
  <c r="X27" i="7"/>
  <c r="V27" i="7"/>
  <c r="Z27" i="7"/>
  <c r="AD27" i="7"/>
  <c r="AB27" i="7"/>
  <c r="G46" i="12"/>
  <c r="Y54" i="7"/>
  <c r="F27" i="12"/>
  <c r="M27" i="12" s="1"/>
  <c r="W34" i="7"/>
  <c r="AF34" i="7"/>
  <c r="AG34" i="7"/>
  <c r="AG58" i="7"/>
  <c r="V61" i="7"/>
  <c r="AD61" i="7"/>
  <c r="X61" i="7"/>
  <c r="Z61" i="7"/>
  <c r="AB61" i="7"/>
  <c r="J25" i="12"/>
  <c r="AE32" i="7"/>
  <c r="H42" i="12"/>
  <c r="H22" i="17" s="1"/>
  <c r="AA50" i="7"/>
  <c r="H40" i="12"/>
  <c r="AA48" i="7"/>
  <c r="D12" i="7"/>
  <c r="T5" i="8"/>
  <c r="D6" i="11"/>
  <c r="H6" i="11"/>
  <c r="K5" i="12"/>
  <c r="D6" i="9"/>
  <c r="I6" i="9"/>
  <c r="L5" i="12"/>
  <c r="L5" i="8"/>
  <c r="G14" i="16"/>
  <c r="G13" i="16"/>
  <c r="G7" i="17"/>
  <c r="AF55" i="7"/>
  <c r="AG56" i="7"/>
  <c r="W56" i="7"/>
  <c r="F48" i="12"/>
  <c r="AF50" i="7"/>
  <c r="F43" i="12"/>
  <c r="F22" i="17"/>
  <c r="C26" i="17"/>
  <c r="C26" i="14"/>
  <c r="AA66" i="7"/>
  <c r="H59" i="12"/>
  <c r="K43" i="3"/>
  <c r="C42" i="12"/>
  <c r="C22" i="17" s="1"/>
  <c r="C22" i="14" s="1"/>
  <c r="V39" i="8"/>
  <c r="E38" i="12"/>
  <c r="E18" i="17"/>
  <c r="J59" i="12"/>
  <c r="AE66" i="7"/>
  <c r="H9" i="16"/>
  <c r="H10" i="16"/>
  <c r="C25" i="17"/>
  <c r="C25" i="14"/>
  <c r="AG16" i="7"/>
  <c r="D46" i="16"/>
  <c r="D45" i="16"/>
  <c r="D23" i="17"/>
  <c r="D23" i="14"/>
  <c r="I38" i="12"/>
  <c r="AC46" i="7"/>
  <c r="I23" i="17"/>
  <c r="D9" i="16"/>
  <c r="D10" i="16"/>
  <c r="D5" i="17"/>
  <c r="D5" i="14"/>
  <c r="E30" i="17"/>
  <c r="E30" i="14" s="1"/>
  <c r="E60" i="16"/>
  <c r="E59" i="16"/>
  <c r="H53" i="12"/>
  <c r="AA60" i="7"/>
  <c r="C14" i="17"/>
  <c r="C14" i="14"/>
  <c r="AA46" i="7"/>
  <c r="H38" i="12"/>
  <c r="L23" i="17"/>
  <c r="C7" i="17"/>
  <c r="C7" i="14"/>
  <c r="M13" i="12"/>
  <c r="K28" i="17"/>
  <c r="F53" i="12"/>
  <c r="AF60" i="7"/>
  <c r="AG60" i="7"/>
  <c r="W60" i="7"/>
  <c r="L12" i="17"/>
  <c r="L12" i="14"/>
  <c r="L23" i="16"/>
  <c r="L24" i="16"/>
  <c r="H36" i="12"/>
  <c r="M36" i="12" s="1"/>
  <c r="AA44" i="7"/>
  <c r="G9" i="16"/>
  <c r="G10" i="16"/>
  <c r="M37" i="16"/>
  <c r="M38" i="16"/>
  <c r="F23" i="17"/>
  <c r="F23" i="14"/>
  <c r="M45" i="12"/>
  <c r="J45" i="16"/>
  <c r="J46" i="16"/>
  <c r="M51" i="16"/>
  <c r="M52" i="16"/>
  <c r="F49" i="16"/>
  <c r="F50" i="16"/>
  <c r="E32" i="16"/>
  <c r="E31" i="16"/>
  <c r="H34" i="12"/>
  <c r="AA42" i="7"/>
  <c r="J30" i="16"/>
  <c r="J29" i="16"/>
  <c r="J15" i="17"/>
  <c r="J15" i="14"/>
  <c r="C21" i="16"/>
  <c r="C22" i="16"/>
  <c r="W42" i="7"/>
  <c r="AF41" i="7"/>
  <c r="F34" i="12"/>
  <c r="AF42" i="7"/>
  <c r="AG42" i="7" s="1"/>
  <c r="F35" i="12"/>
  <c r="G34" i="12"/>
  <c r="Y42" i="7"/>
  <c r="F13" i="17"/>
  <c r="F13" i="14"/>
  <c r="F25" i="16"/>
  <c r="F26" i="16"/>
  <c r="M25" i="12"/>
  <c r="D13" i="16"/>
  <c r="D14" i="16"/>
  <c r="H20" i="17"/>
  <c r="H20" i="14"/>
  <c r="H40" i="16"/>
  <c r="H39" i="16"/>
  <c r="D43" i="16"/>
  <c r="D44" i="16"/>
  <c r="D36" i="16"/>
  <c r="D35" i="16"/>
  <c r="G39" i="16"/>
  <c r="G40" i="16"/>
  <c r="G20" i="17"/>
  <c r="G20" i="14"/>
  <c r="C35" i="16"/>
  <c r="C36" i="16"/>
  <c r="L16" i="16"/>
  <c r="L15" i="16"/>
  <c r="I34" i="16"/>
  <c r="I33" i="16"/>
  <c r="I17" i="17"/>
  <c r="I17" i="14"/>
  <c r="G29" i="16"/>
  <c r="G30" i="16"/>
  <c r="G15" i="17"/>
  <c r="G15" i="14"/>
  <c r="D55" i="16"/>
  <c r="D56" i="16"/>
  <c r="K20" i="14"/>
  <c r="L20" i="14"/>
  <c r="AG52" i="7"/>
  <c r="I29" i="16"/>
  <c r="I30" i="16"/>
  <c r="I15" i="17"/>
  <c r="I15" i="14"/>
  <c r="C48" i="16"/>
  <c r="C47" i="16"/>
  <c r="V12" i="7"/>
  <c r="AB12" i="7"/>
  <c r="I5" i="12"/>
  <c r="AD12" i="7"/>
  <c r="J5" i="12"/>
  <c r="X12" i="7"/>
  <c r="G5" i="12"/>
  <c r="Z12" i="7"/>
  <c r="H5" i="12"/>
  <c r="AF22" i="7"/>
  <c r="F15" i="12"/>
  <c r="M8" i="16"/>
  <c r="I5" i="14"/>
  <c r="K5" i="14"/>
  <c r="J5" i="14"/>
  <c r="F5" i="14"/>
  <c r="G5" i="14"/>
  <c r="E5" i="14"/>
  <c r="L5" i="14"/>
  <c r="H5" i="14"/>
  <c r="M5" i="14" s="1"/>
  <c r="C44" i="16"/>
  <c r="C43" i="16"/>
  <c r="H41" i="16"/>
  <c r="H21" i="17"/>
  <c r="H21" i="14"/>
  <c r="H42" i="16"/>
  <c r="G20" i="12"/>
  <c r="Y28" i="7"/>
  <c r="F30" i="12"/>
  <c r="AF37" i="7"/>
  <c r="W38" i="7"/>
  <c r="K4" i="12"/>
  <c r="I6" i="11"/>
  <c r="J53" i="16"/>
  <c r="J27" i="17"/>
  <c r="J27" i="14"/>
  <c r="J54" i="16"/>
  <c r="H14" i="12"/>
  <c r="H8" i="17" s="1"/>
  <c r="H8" i="14" s="1"/>
  <c r="AA22" i="7"/>
  <c r="K36" i="16"/>
  <c r="K35" i="16"/>
  <c r="H50" i="16"/>
  <c r="H49" i="16"/>
  <c r="E22" i="16"/>
  <c r="E21" i="16"/>
  <c r="H60" i="12"/>
  <c r="H61" i="16"/>
  <c r="AA68" i="7"/>
  <c r="E55" i="16"/>
  <c r="E56" i="16"/>
  <c r="H23" i="14"/>
  <c r="K23" i="14"/>
  <c r="L23" i="14"/>
  <c r="E23" i="14"/>
  <c r="I23" i="14"/>
  <c r="H18" i="17"/>
  <c r="K31" i="17"/>
  <c r="E11" i="17"/>
  <c r="G45" i="16"/>
  <c r="G46" i="16"/>
  <c r="M44" i="12"/>
  <c r="G18" i="17"/>
  <c r="G34" i="16"/>
  <c r="G33" i="16"/>
  <c r="G17" i="17"/>
  <c r="G17" i="14"/>
  <c r="M10" i="14"/>
  <c r="I41" i="16"/>
  <c r="I42" i="16"/>
  <c r="I21" i="17"/>
  <c r="I21" i="14"/>
  <c r="I27" i="17"/>
  <c r="I27" i="14"/>
  <c r="I54" i="16"/>
  <c r="I53" i="16"/>
  <c r="AF62" i="7"/>
  <c r="F55" i="12"/>
  <c r="M59" i="12"/>
  <c r="G30" i="12"/>
  <c r="G16" i="17"/>
  <c r="G16" i="14"/>
  <c r="Y38" i="7"/>
  <c r="F27" i="17"/>
  <c r="F27" i="14"/>
  <c r="F54" i="16"/>
  <c r="F53" i="16"/>
  <c r="I39" i="16"/>
  <c r="I40" i="16"/>
  <c r="I20" i="17"/>
  <c r="I20" i="14" s="1"/>
  <c r="AC62" i="7"/>
  <c r="I54" i="12"/>
  <c r="I28" i="17"/>
  <c r="G44" i="16"/>
  <c r="G43" i="16"/>
  <c r="H54" i="12"/>
  <c r="H28" i="17"/>
  <c r="AA62" i="7"/>
  <c r="F39" i="16"/>
  <c r="F40" i="16"/>
  <c r="D21" i="16"/>
  <c r="D22" i="16"/>
  <c r="F54" i="12"/>
  <c r="W62" i="7"/>
  <c r="AF61" i="7"/>
  <c r="AG62" i="7"/>
  <c r="E24" i="14"/>
  <c r="L24" i="14"/>
  <c r="K24" i="14"/>
  <c r="M43" i="12"/>
  <c r="J47" i="16"/>
  <c r="J48" i="16"/>
  <c r="J24" i="17"/>
  <c r="J24" i="14"/>
  <c r="M13" i="16"/>
  <c r="M14" i="16"/>
  <c r="F45" i="16"/>
  <c r="F46" i="16"/>
  <c r="H38" i="16"/>
  <c r="H37" i="16"/>
  <c r="H19" i="17"/>
  <c r="H19" i="14"/>
  <c r="AC28" i="7"/>
  <c r="I20" i="12"/>
  <c r="I11" i="17"/>
  <c r="G13" i="17"/>
  <c r="G13" i="14"/>
  <c r="G26" i="16"/>
  <c r="G25" i="16"/>
  <c r="F44" i="16"/>
  <c r="F43" i="16"/>
  <c r="J20" i="12"/>
  <c r="J11" i="17"/>
  <c r="AE28" i="7"/>
  <c r="H46" i="16"/>
  <c r="H45" i="16"/>
  <c r="AA28" i="7"/>
  <c r="H20" i="12"/>
  <c r="D48" i="16"/>
  <c r="D47" i="16"/>
  <c r="J37" i="16"/>
  <c r="J38" i="16"/>
  <c r="J19" i="17"/>
  <c r="J19" i="14"/>
  <c r="F20" i="12"/>
  <c r="W28" i="7"/>
  <c r="AF27" i="7"/>
  <c r="G22" i="17"/>
  <c r="G30" i="17"/>
  <c r="G30" i="14"/>
  <c r="G59" i="16"/>
  <c r="G60" i="16"/>
  <c r="AA38" i="7"/>
  <c r="H30" i="12"/>
  <c r="F25" i="17"/>
  <c r="F25" i="14"/>
  <c r="G11" i="17"/>
  <c r="L55" i="16"/>
  <c r="L56" i="16"/>
  <c r="F41" i="16"/>
  <c r="F42" i="16"/>
  <c r="F21" i="17"/>
  <c r="F21" i="14"/>
  <c r="Y68" i="7"/>
  <c r="G60" i="12"/>
  <c r="G61" i="16"/>
  <c r="C18" i="17"/>
  <c r="C18" i="14"/>
  <c r="H30" i="17"/>
  <c r="H30" i="14"/>
  <c r="H59" i="16"/>
  <c r="H60" i="16"/>
  <c r="H44" i="16"/>
  <c r="H43" i="16"/>
  <c r="G42" i="16"/>
  <c r="G21" i="17"/>
  <c r="G21" i="14"/>
  <c r="G41" i="16"/>
  <c r="J30" i="12"/>
  <c r="J16" i="17"/>
  <c r="J16" i="14"/>
  <c r="AE38" i="7"/>
  <c r="AC22" i="7"/>
  <c r="I14" i="12"/>
  <c r="I8" i="17"/>
  <c r="I8" i="14"/>
  <c r="H34" i="16"/>
  <c r="H33" i="16"/>
  <c r="H17" i="17"/>
  <c r="H17" i="14"/>
  <c r="F30" i="16"/>
  <c r="F29" i="16"/>
  <c r="F15" i="17"/>
  <c r="F15" i="14"/>
  <c r="F20" i="17"/>
  <c r="F20" i="14"/>
  <c r="W68" i="7"/>
  <c r="F60" i="12"/>
  <c r="AF67" i="7"/>
  <c r="G27" i="17"/>
  <c r="G27" i="14"/>
  <c r="G53" i="16"/>
  <c r="G54" i="16"/>
  <c r="E36" i="16"/>
  <c r="E35" i="16"/>
  <c r="L31" i="17"/>
  <c r="J34" i="12"/>
  <c r="AE42" i="7"/>
  <c r="V10" i="7"/>
  <c r="AB10" i="7"/>
  <c r="I3" i="12"/>
  <c r="Z10" i="7"/>
  <c r="H3" i="12"/>
  <c r="AD10" i="7"/>
  <c r="J3" i="12"/>
  <c r="X10" i="7"/>
  <c r="G3" i="12"/>
  <c r="J41" i="16"/>
  <c r="J42" i="16"/>
  <c r="J21" i="17"/>
  <c r="J21" i="14"/>
  <c r="G14" i="17"/>
  <c r="G14" i="14"/>
  <c r="G28" i="16"/>
  <c r="G27" i="16"/>
  <c r="I25" i="14"/>
  <c r="G25" i="14"/>
  <c r="K25" i="14"/>
  <c r="H25" i="14"/>
  <c r="L25" i="14"/>
  <c r="J25" i="14"/>
  <c r="E18" i="16"/>
  <c r="M16" i="12"/>
  <c r="E17" i="16"/>
  <c r="E9" i="17"/>
  <c r="E9" i="14"/>
  <c r="M9" i="14"/>
  <c r="M10" i="16"/>
  <c r="M9" i="16"/>
  <c r="J44" i="16"/>
  <c r="J43" i="16"/>
  <c r="M27" i="16"/>
  <c r="M28" i="16"/>
  <c r="F31" i="12"/>
  <c r="AF38" i="7"/>
  <c r="G31" i="17"/>
  <c r="F33" i="16"/>
  <c r="F34" i="16"/>
  <c r="E61" i="16"/>
  <c r="I14" i="17"/>
  <c r="I14" i="14"/>
  <c r="I28" i="16"/>
  <c r="I27" i="16"/>
  <c r="J30" i="17"/>
  <c r="J30" i="14"/>
  <c r="J60" i="16"/>
  <c r="J59" i="16"/>
  <c r="I47" i="16"/>
  <c r="I48" i="16"/>
  <c r="I24" i="17"/>
  <c r="I24" i="14"/>
  <c r="H54" i="16"/>
  <c r="H53" i="16"/>
  <c r="H27" i="17"/>
  <c r="H27" i="14"/>
  <c r="G48" i="16"/>
  <c r="G47" i="16"/>
  <c r="G24" i="17"/>
  <c r="G24" i="14"/>
  <c r="L32" i="16"/>
  <c r="L31" i="16"/>
  <c r="C56" i="16"/>
  <c r="C55" i="16"/>
  <c r="C13" i="16"/>
  <c r="C14" i="16"/>
  <c r="U5" i="8"/>
  <c r="E5" i="12"/>
  <c r="F61" i="12"/>
  <c r="AF68" i="7"/>
  <c r="K16" i="16"/>
  <c r="K15" i="16"/>
  <c r="M28" i="12"/>
  <c r="F47" i="16"/>
  <c r="F48" i="16"/>
  <c r="F24" i="17"/>
  <c r="F24" i="14"/>
  <c r="D28" i="17"/>
  <c r="D28" i="14"/>
  <c r="J23" i="17"/>
  <c r="J23" i="14"/>
  <c r="AG50" i="7"/>
  <c r="I4" i="11"/>
  <c r="K2" i="12"/>
  <c r="K2" i="17"/>
  <c r="K2" i="14"/>
  <c r="I30" i="12"/>
  <c r="I16" i="17" s="1"/>
  <c r="I16" i="14" s="1"/>
  <c r="AC38" i="7"/>
  <c r="V11" i="7"/>
  <c r="AD11" i="7"/>
  <c r="AB11" i="7"/>
  <c r="Z11" i="7"/>
  <c r="X11" i="7"/>
  <c r="J49" i="16"/>
  <c r="J50" i="16"/>
  <c r="H30" i="16"/>
  <c r="H29" i="16"/>
  <c r="H15" i="17"/>
  <c r="H15" i="14"/>
  <c r="F21" i="12"/>
  <c r="F11" i="17"/>
  <c r="AF28" i="7"/>
  <c r="V21" i="8"/>
  <c r="C11" i="17"/>
  <c r="C11" i="14"/>
  <c r="M15" i="14"/>
  <c r="W22" i="7"/>
  <c r="F14" i="12"/>
  <c r="F8" i="17" s="1"/>
  <c r="F8" i="14" s="1"/>
  <c r="AF21" i="7"/>
  <c r="M53" i="12"/>
  <c r="G14" i="12"/>
  <c r="Y22" i="7"/>
  <c r="M46" i="12"/>
  <c r="M60" i="16"/>
  <c r="M59" i="16"/>
  <c r="I45" i="16"/>
  <c r="I46" i="16"/>
  <c r="H14" i="17"/>
  <c r="H14" i="14"/>
  <c r="H28" i="16"/>
  <c r="H27" i="16"/>
  <c r="I60" i="12"/>
  <c r="I61" i="16"/>
  <c r="AC68" i="7"/>
  <c r="D7" i="17"/>
  <c r="D7" i="14"/>
  <c r="V15" i="8"/>
  <c r="J33" i="16"/>
  <c r="J34" i="16"/>
  <c r="J17" i="17"/>
  <c r="J17" i="14"/>
  <c r="M17" i="14" s="1"/>
  <c r="G54" i="12"/>
  <c r="G28" i="17" s="1"/>
  <c r="Y62" i="7"/>
  <c r="I13" i="17"/>
  <c r="I13" i="14"/>
  <c r="I25" i="16"/>
  <c r="I26" i="16"/>
  <c r="J54" i="12"/>
  <c r="AE62" i="7"/>
  <c r="AC42" i="7"/>
  <c r="I34" i="12"/>
  <c r="J40" i="16"/>
  <c r="J39" i="16"/>
  <c r="J20" i="17"/>
  <c r="J20" i="14"/>
  <c r="G38" i="16"/>
  <c r="G19" i="17"/>
  <c r="G19" i="14"/>
  <c r="G37" i="16"/>
  <c r="K21" i="16"/>
  <c r="K22" i="16"/>
  <c r="D11" i="17"/>
  <c r="D11" i="14"/>
  <c r="I43" i="16"/>
  <c r="I44" i="16"/>
  <c r="J18" i="17"/>
  <c r="M20" i="16"/>
  <c r="M19" i="16"/>
  <c r="F14" i="17"/>
  <c r="F14" i="14"/>
  <c r="M14" i="14"/>
  <c r="F28" i="16"/>
  <c r="F27" i="16"/>
  <c r="K31" i="16"/>
  <c r="K32" i="16"/>
  <c r="I50" i="16"/>
  <c r="I49" i="16"/>
  <c r="E8" i="17"/>
  <c r="E8" i="14"/>
  <c r="M15" i="12"/>
  <c r="D22" i="17"/>
  <c r="D22" i="14"/>
  <c r="K55" i="16"/>
  <c r="K56" i="16"/>
  <c r="H13" i="17"/>
  <c r="H13" i="14"/>
  <c r="H25" i="16"/>
  <c r="H26" i="16"/>
  <c r="U2" i="8"/>
  <c r="M42" i="12"/>
  <c r="L21" i="16"/>
  <c r="L22" i="16"/>
  <c r="E40" i="16"/>
  <c r="E39" i="16"/>
  <c r="M38" i="12"/>
  <c r="E20" i="17"/>
  <c r="E20" i="14"/>
  <c r="X9" i="7"/>
  <c r="AB9" i="7"/>
  <c r="V9" i="7"/>
  <c r="Z9" i="7"/>
  <c r="AD9" i="7"/>
  <c r="E4" i="12"/>
  <c r="J4" i="9"/>
  <c r="L2" i="12"/>
  <c r="L2" i="17"/>
  <c r="L2" i="14"/>
  <c r="G23" i="17"/>
  <c r="G23" i="14"/>
  <c r="L4" i="12"/>
  <c r="L3" i="17"/>
  <c r="L3" i="14"/>
  <c r="J6" i="9"/>
  <c r="M26" i="14"/>
  <c r="J25" i="16"/>
  <c r="J26" i="16"/>
  <c r="J13" i="17"/>
  <c r="J13" i="14"/>
  <c r="F37" i="16"/>
  <c r="F38" i="16"/>
  <c r="F19" i="17"/>
  <c r="F19" i="14"/>
  <c r="I38" i="16"/>
  <c r="I37" i="16"/>
  <c r="I19" i="17"/>
  <c r="I19" i="14"/>
  <c r="M19" i="14" s="1"/>
  <c r="J14" i="12"/>
  <c r="J8" i="17" s="1"/>
  <c r="J8" i="14" s="1"/>
  <c r="AE22" i="7"/>
  <c r="H48" i="16"/>
  <c r="H47" i="16"/>
  <c r="H24" i="17"/>
  <c r="H24" i="14"/>
  <c r="G50" i="16"/>
  <c r="G49" i="16"/>
  <c r="D18" i="17"/>
  <c r="D18" i="14"/>
  <c r="F59" i="16"/>
  <c r="L8" i="17"/>
  <c r="L8" i="14"/>
  <c r="J60" i="12"/>
  <c r="J61" i="16"/>
  <c r="AE68" i="7"/>
  <c r="E16" i="17"/>
  <c r="E16" i="14"/>
  <c r="L35" i="16"/>
  <c r="L36" i="16"/>
  <c r="E16" i="16"/>
  <c r="E15" i="16"/>
  <c r="M14" i="12"/>
  <c r="M20" i="14"/>
  <c r="M24" i="14"/>
  <c r="H21" i="16"/>
  <c r="H22" i="16"/>
  <c r="F16" i="17"/>
  <c r="F16" i="14"/>
  <c r="M31" i="12"/>
  <c r="F55" i="16"/>
  <c r="F56" i="16"/>
  <c r="AG38" i="7"/>
  <c r="F18" i="17"/>
  <c r="F18" i="14"/>
  <c r="M35" i="12"/>
  <c r="E7" i="14"/>
  <c r="K7" i="14"/>
  <c r="I7" i="14"/>
  <c r="G7" i="14"/>
  <c r="F7" i="14"/>
  <c r="H7" i="14"/>
  <c r="L7" i="14"/>
  <c r="J7" i="14"/>
  <c r="F32" i="16"/>
  <c r="F31" i="16"/>
  <c r="K5" i="16"/>
  <c r="K6" i="16"/>
  <c r="M16" i="16"/>
  <c r="M15" i="16"/>
  <c r="Y10" i="7"/>
  <c r="G2" i="12"/>
  <c r="G2" i="17"/>
  <c r="G2" i="14"/>
  <c r="F28" i="17"/>
  <c r="F28" i="14"/>
  <c r="M55" i="12"/>
  <c r="F35" i="16"/>
  <c r="F36" i="16"/>
  <c r="M20" i="12"/>
  <c r="M21" i="12"/>
  <c r="H32" i="16"/>
  <c r="H31" i="16"/>
  <c r="H16" i="17"/>
  <c r="H16" i="14"/>
  <c r="M16" i="14" s="1"/>
  <c r="I35" i="16"/>
  <c r="I36" i="16"/>
  <c r="F5" i="12"/>
  <c r="AF12" i="7"/>
  <c r="E2" i="12"/>
  <c r="V3" i="8"/>
  <c r="AA12" i="7"/>
  <c r="H4" i="12"/>
  <c r="I4" i="12"/>
  <c r="I3" i="17"/>
  <c r="I3" i="14"/>
  <c r="AC12" i="7"/>
  <c r="AF10" i="7"/>
  <c r="F3" i="12"/>
  <c r="F61" i="16"/>
  <c r="M25" i="16"/>
  <c r="M26" i="16"/>
  <c r="AC10" i="7"/>
  <c r="I2" i="12"/>
  <c r="K4" i="16"/>
  <c r="K3" i="16"/>
  <c r="H22" i="14"/>
  <c r="F22" i="14"/>
  <c r="I22" i="14"/>
  <c r="L22" i="14"/>
  <c r="J22" i="14"/>
  <c r="K22" i="14"/>
  <c r="G22" i="14"/>
  <c r="E22" i="14"/>
  <c r="K3" i="17"/>
  <c r="K3" i="14"/>
  <c r="J32" i="16"/>
  <c r="J31" i="16"/>
  <c r="Y12" i="7"/>
  <c r="G4" i="12"/>
  <c r="G3" i="17"/>
  <c r="G3" i="14"/>
  <c r="F31" i="17"/>
  <c r="M61" i="12"/>
  <c r="I22" i="16"/>
  <c r="I21" i="16"/>
  <c r="J4" i="12"/>
  <c r="AE12" i="7"/>
  <c r="F21" i="16"/>
  <c r="F22" i="16"/>
  <c r="H16" i="16"/>
  <c r="H15" i="16"/>
  <c r="M39" i="16"/>
  <c r="M40" i="16"/>
  <c r="H11" i="17"/>
  <c r="H11" i="14"/>
  <c r="M43" i="16"/>
  <c r="M44" i="16"/>
  <c r="M5" i="12"/>
  <c r="E3" i="17"/>
  <c r="E3" i="14"/>
  <c r="AG68" i="7"/>
  <c r="G15" i="16"/>
  <c r="G16" i="16"/>
  <c r="AF11" i="7"/>
  <c r="AG12" i="7"/>
  <c r="F4" i="12"/>
  <c r="W12" i="7"/>
  <c r="J35" i="16"/>
  <c r="J36" i="16"/>
  <c r="G31" i="16"/>
  <c r="G32" i="16"/>
  <c r="L28" i="14"/>
  <c r="E28" i="14"/>
  <c r="G28" i="14"/>
  <c r="I28" i="14"/>
  <c r="K28" i="14"/>
  <c r="H28" i="14"/>
  <c r="M45" i="16"/>
  <c r="M46" i="16"/>
  <c r="I16" i="16"/>
  <c r="I15" i="16"/>
  <c r="M22" i="14"/>
  <c r="L3" i="16"/>
  <c r="L4" i="16"/>
  <c r="M18" i="16"/>
  <c r="M17" i="16"/>
  <c r="M60" i="12"/>
  <c r="E5" i="16"/>
  <c r="E6" i="16"/>
  <c r="I31" i="17"/>
  <c r="M13" i="14"/>
  <c r="H36" i="16"/>
  <c r="H35" i="16"/>
  <c r="I18" i="17"/>
  <c r="I18" i="14"/>
  <c r="M34" i="12"/>
  <c r="L5" i="16"/>
  <c r="L6" i="16"/>
  <c r="J56" i="16"/>
  <c r="J55" i="16"/>
  <c r="I56" i="16"/>
  <c r="I55" i="16"/>
  <c r="V5" i="8"/>
  <c r="J2" i="12"/>
  <c r="AE10" i="7"/>
  <c r="F11" i="14"/>
  <c r="G11" i="14"/>
  <c r="K11" i="14"/>
  <c r="J11" i="14"/>
  <c r="E11" i="14"/>
  <c r="I11" i="14"/>
  <c r="L11" i="14"/>
  <c r="G56" i="16"/>
  <c r="G55" i="16"/>
  <c r="M54" i="16"/>
  <c r="M53" i="16"/>
  <c r="H2" i="12"/>
  <c r="H2" i="17" s="1"/>
  <c r="H2" i="14" s="1"/>
  <c r="AA10" i="7"/>
  <c r="G8" i="17"/>
  <c r="G8" i="14"/>
  <c r="M8" i="14" s="1"/>
  <c r="AG22" i="7"/>
  <c r="I31" i="16"/>
  <c r="I32" i="16"/>
  <c r="J31" i="17"/>
  <c r="H31" i="17"/>
  <c r="H3" i="17"/>
  <c r="H3" i="14"/>
  <c r="J22" i="16"/>
  <c r="J21" i="16"/>
  <c r="G22" i="16"/>
  <c r="G21" i="16"/>
  <c r="M29" i="16"/>
  <c r="M30" i="16"/>
  <c r="H55" i="16"/>
  <c r="H56" i="16"/>
  <c r="J18" i="14"/>
  <c r="L18" i="14"/>
  <c r="G18" i="14"/>
  <c r="E18" i="14"/>
  <c r="K18" i="14"/>
  <c r="H18" i="14"/>
  <c r="M47" i="16"/>
  <c r="M48" i="16"/>
  <c r="AG28" i="7"/>
  <c r="J15" i="16"/>
  <c r="J16" i="16"/>
  <c r="F2" i="12"/>
  <c r="AF9" i="7"/>
  <c r="W10" i="7"/>
  <c r="F16" i="16"/>
  <c r="F15" i="16"/>
  <c r="J28" i="17"/>
  <c r="J28" i="14"/>
  <c r="M54" i="12"/>
  <c r="G36" i="16"/>
  <c r="G35" i="16"/>
  <c r="M28" i="14"/>
  <c r="I3" i="16"/>
  <c r="I4" i="16"/>
  <c r="M55" i="16"/>
  <c r="M56" i="16"/>
  <c r="F6" i="16"/>
  <c r="F5" i="16"/>
  <c r="J5" i="16"/>
  <c r="J6" i="16"/>
  <c r="M36" i="16"/>
  <c r="M35" i="16"/>
  <c r="I2" i="17"/>
  <c r="I2" i="14"/>
  <c r="M22" i="16"/>
  <c r="M21" i="16"/>
  <c r="M7" i="14"/>
  <c r="F2" i="17"/>
  <c r="F2" i="14"/>
  <c r="M3" i="12"/>
  <c r="AG10" i="7"/>
  <c r="F3" i="16"/>
  <c r="F4" i="16"/>
  <c r="H6" i="16"/>
  <c r="H5" i="16"/>
  <c r="G6" i="16"/>
  <c r="G5" i="16"/>
  <c r="I5" i="16"/>
  <c r="I6" i="16"/>
  <c r="J3" i="16"/>
  <c r="J4" i="16"/>
  <c r="M61" i="16"/>
  <c r="J3" i="17"/>
  <c r="J3" i="14"/>
  <c r="F3" i="17"/>
  <c r="F3" i="14"/>
  <c r="M3" i="14"/>
  <c r="M2" i="12"/>
  <c r="E3" i="16"/>
  <c r="E4" i="16"/>
  <c r="E2" i="17"/>
  <c r="E2" i="14"/>
  <c r="J2" i="17"/>
  <c r="J2" i="14"/>
  <c r="M2" i="14" s="1"/>
  <c r="G4" i="16"/>
  <c r="G3" i="16"/>
  <c r="M4" i="12"/>
  <c r="H4" i="16"/>
  <c r="H3" i="16"/>
  <c r="M6" i="16"/>
  <c r="M5" i="16"/>
  <c r="M3" i="16"/>
  <c r="M4" i="16"/>
  <c r="M18" i="14" l="1"/>
  <c r="M11" i="14"/>
  <c r="M27" i="14"/>
  <c r="M21" i="14"/>
  <c r="M30" i="14"/>
  <c r="M23" i="14"/>
  <c r="M30" i="12"/>
  <c r="M32" i="12"/>
  <c r="M40" i="12"/>
  <c r="M13" i="7"/>
  <c r="R13" i="7" s="1"/>
  <c r="M61" i="7"/>
  <c r="R61" i="7" s="1"/>
  <c r="M41" i="7"/>
  <c r="R41" i="7" s="1"/>
  <c r="M56" i="7"/>
  <c r="R56" i="7" s="1"/>
  <c r="M28" i="7"/>
  <c r="R28" i="7" s="1"/>
  <c r="L53" i="7"/>
  <c r="Q53" i="7" s="1"/>
  <c r="L33" i="7"/>
  <c r="Q33" i="7" s="1"/>
  <c r="O53" i="7"/>
  <c r="T53" i="7" s="1"/>
  <c r="O13" i="7"/>
  <c r="T13" i="7" s="1"/>
  <c r="O33" i="7"/>
  <c r="T33" i="7" s="1"/>
  <c r="O41" i="7"/>
  <c r="T41" i="7" s="1"/>
  <c r="O56" i="7"/>
  <c r="T56" i="7" s="1"/>
  <c r="O68" i="7"/>
  <c r="T68" i="7" s="1"/>
  <c r="O48" i="7"/>
  <c r="T48" i="7" s="1"/>
  <c r="N33" i="7"/>
  <c r="S33" i="7" s="1"/>
  <c r="N13" i="7"/>
  <c r="S13" i="7" s="1"/>
  <c r="N61" i="7"/>
  <c r="S61" i="7" s="1"/>
  <c r="N36" i="7"/>
  <c r="S36" i="7" s="1"/>
  <c r="N28" i="7"/>
  <c r="S28" i="7" s="1"/>
  <c r="N34" i="7"/>
  <c r="S34" i="7" s="1"/>
  <c r="AF17" i="7"/>
  <c r="AG18" i="7" s="1"/>
  <c r="C57" i="16"/>
  <c r="C58" i="16"/>
  <c r="U22" i="8"/>
  <c r="U10" i="8"/>
  <c r="U48" i="8"/>
  <c r="F61" i="3"/>
  <c r="G61" i="3" s="1"/>
  <c r="J61" i="3" s="1"/>
  <c r="E61" i="4"/>
  <c r="F61" i="4" s="1"/>
  <c r="J61" i="4" s="1"/>
  <c r="E57" i="8"/>
  <c r="E56" i="8"/>
  <c r="D63" i="7" l="1"/>
  <c r="T56" i="8"/>
  <c r="L56" i="8"/>
  <c r="D57" i="9"/>
  <c r="I57" i="9" s="1"/>
  <c r="D57" i="11"/>
  <c r="H57" i="11" s="1"/>
  <c r="D58" i="11"/>
  <c r="H58" i="11" s="1"/>
  <c r="K57" i="12" s="1"/>
  <c r="D58" i="9"/>
  <c r="I58" i="9" s="1"/>
  <c r="L57" i="12" s="1"/>
  <c r="L57" i="8"/>
  <c r="D64" i="7"/>
  <c r="T57" i="8"/>
  <c r="U57" i="8" s="1"/>
  <c r="E57" i="12" s="1"/>
  <c r="D61" i="12"/>
  <c r="K61" i="4"/>
  <c r="C61" i="12"/>
  <c r="K61" i="3"/>
  <c r="E48" i="12"/>
  <c r="V49" i="8"/>
  <c r="E10" i="12"/>
  <c r="V11" i="8"/>
  <c r="E22" i="12"/>
  <c r="V23" i="8"/>
  <c r="M42" i="16"/>
  <c r="M41" i="16"/>
  <c r="M33" i="16"/>
  <c r="M34" i="16"/>
  <c r="M31" i="16"/>
  <c r="M32" i="16"/>
  <c r="M22" i="12" l="1"/>
  <c r="E12" i="17"/>
  <c r="E12" i="14" s="1"/>
  <c r="M12" i="14" s="1"/>
  <c r="E23" i="16"/>
  <c r="E24" i="16"/>
  <c r="E11" i="16"/>
  <c r="E12" i="16"/>
  <c r="E6" i="17"/>
  <c r="E6" i="14" s="1"/>
  <c r="M6" i="14" s="1"/>
  <c r="M10" i="12"/>
  <c r="E49" i="16"/>
  <c r="E25" i="17"/>
  <c r="E25" i="14" s="1"/>
  <c r="M25" i="14" s="1"/>
  <c r="E50" i="16"/>
  <c r="M48" i="12"/>
  <c r="C61" i="16"/>
  <c r="C31" i="17"/>
  <c r="C31" i="14" s="1"/>
  <c r="D31" i="17"/>
  <c r="D31" i="14" s="1"/>
  <c r="D61" i="16"/>
  <c r="AB64" i="7"/>
  <c r="I57" i="12" s="1"/>
  <c r="V64" i="7"/>
  <c r="Z64" i="7"/>
  <c r="H57" i="12" s="1"/>
  <c r="X64" i="7"/>
  <c r="G57" i="12" s="1"/>
  <c r="AD64" i="7"/>
  <c r="J57" i="12" s="1"/>
  <c r="I58" i="11"/>
  <c r="K56" i="12"/>
  <c r="L56" i="12"/>
  <c r="J58" i="9"/>
  <c r="U56" i="8"/>
  <c r="X63" i="7"/>
  <c r="AB63" i="7"/>
  <c r="AD63" i="7"/>
  <c r="Z63" i="7"/>
  <c r="V63" i="7"/>
  <c r="F56" i="12" l="1"/>
  <c r="AF63" i="7"/>
  <c r="W64" i="7"/>
  <c r="H56" i="12"/>
  <c r="AA64" i="7"/>
  <c r="J56" i="12"/>
  <c r="AE64" i="7"/>
  <c r="I56" i="12"/>
  <c r="AC64" i="7"/>
  <c r="G56" i="12"/>
  <c r="Y64" i="7"/>
  <c r="E56" i="12"/>
  <c r="V57" i="8"/>
  <c r="L58" i="16"/>
  <c r="L57" i="16"/>
  <c r="L29" i="17"/>
  <c r="L29" i="14" s="1"/>
  <c r="K58" i="16"/>
  <c r="K57" i="16"/>
  <c r="K29" i="17"/>
  <c r="K29" i="14" s="1"/>
  <c r="J29" i="17"/>
  <c r="J29" i="14" s="1"/>
  <c r="G29" i="17"/>
  <c r="G29" i="14" s="1"/>
  <c r="H29" i="17"/>
  <c r="H29" i="14" s="1"/>
  <c r="F57" i="12"/>
  <c r="AF64" i="7"/>
  <c r="I29" i="17"/>
  <c r="I29" i="14" s="1"/>
  <c r="E31" i="14"/>
  <c r="K31" i="14"/>
  <c r="L31" i="14"/>
  <c r="G31" i="14"/>
  <c r="F31" i="14"/>
  <c r="I31" i="14"/>
  <c r="J31" i="14"/>
  <c r="H31" i="14"/>
  <c r="M31" i="14"/>
  <c r="M49" i="16"/>
  <c r="M50" i="16"/>
  <c r="M11" i="16"/>
  <c r="M12" i="16"/>
  <c r="M23" i="16"/>
  <c r="M24" i="16"/>
  <c r="F29" i="17" l="1"/>
  <c r="F29" i="14" s="1"/>
  <c r="M57" i="12"/>
  <c r="M56" i="12"/>
  <c r="E57" i="16"/>
  <c r="E58" i="16"/>
  <c r="E29" i="17"/>
  <c r="E29" i="14" s="1"/>
  <c r="M29" i="14" s="1"/>
  <c r="G58" i="16"/>
  <c r="G57" i="16"/>
  <c r="I57" i="16"/>
  <c r="I58" i="16"/>
  <c r="J57" i="16"/>
  <c r="J58" i="16"/>
  <c r="H58" i="16"/>
  <c r="H57" i="16"/>
  <c r="AG64" i="7"/>
  <c r="F58" i="16"/>
  <c r="F57" i="16"/>
  <c r="M58" i="16" l="1"/>
  <c r="M5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jsluiter</author>
  </authors>
  <commentList>
    <comment ref="F2" authorId="0" shapeId="0" xr:uid="{A62B5386-42CE-4D4F-BE35-02D3F82A862D}">
      <text>
        <r>
          <rPr>
            <sz val="8"/>
            <color indexed="81"/>
            <rFont val="Tahoma"/>
            <family val="2"/>
          </rPr>
          <t xml:space="preserve">The assumption is made that no fructose survives the 4% hydrolysis process.
</t>
        </r>
      </text>
    </comment>
    <comment ref="M2" authorId="0" shapeId="0" xr:uid="{D72B8F10-29B7-42D3-BA31-78E7FBC2E71B}">
      <text>
        <r>
          <rPr>
            <sz val="8"/>
            <color indexed="81"/>
            <rFont val="Tahoma"/>
            <family val="2"/>
          </rPr>
          <t xml:space="preserve">The assumption is made that no fructose survives the 4% hydrolysis process.
</t>
        </r>
      </text>
    </comment>
    <comment ref="T2" authorId="0" shapeId="0" xr:uid="{FB0F8331-A911-4F79-8A22-E9BFD5F3D106}">
      <text>
        <r>
          <rPr>
            <sz val="8"/>
            <color indexed="81"/>
            <rFont val="Tahoma"/>
            <family val="2"/>
          </rPr>
          <t xml:space="preserve">The assumption is made that no fructose survives the 4% hydrolysis process.
</t>
        </r>
      </text>
    </comment>
  </commentList>
</comments>
</file>

<file path=xl/sharedStrings.xml><?xml version="1.0" encoding="utf-8"?>
<sst xmlns="http://schemas.openxmlformats.org/spreadsheetml/2006/main" count="300" uniqueCount="157">
  <si>
    <t>Master Ref</t>
  </si>
  <si>
    <t>Owner's Name</t>
  </si>
  <si>
    <t>Sample Description</t>
  </si>
  <si>
    <t>TRB Received</t>
  </si>
  <si>
    <t>TRB Ash</t>
  </si>
  <si>
    <t>TRB Extractives</t>
  </si>
  <si>
    <t>TRB Moisture Extr Free</t>
  </si>
  <si>
    <t>TRB Insol Lignin</t>
  </si>
  <si>
    <t>TRB Sugars</t>
  </si>
  <si>
    <t>TRB Uronic Acid</t>
  </si>
  <si>
    <t>TRB Acetyl</t>
  </si>
  <si>
    <t>replicate 1</t>
  </si>
  <si>
    <t>replicate 2</t>
  </si>
  <si>
    <t>replicate 3</t>
  </si>
  <si>
    <t>replicate 4</t>
  </si>
  <si>
    <t>replicate 5</t>
  </si>
  <si>
    <t>replicate 6</t>
  </si>
  <si>
    <t>replicate 7</t>
  </si>
  <si>
    <t>replicate 8</t>
  </si>
  <si>
    <t>replicate 9</t>
  </si>
  <si>
    <t>replicate 10</t>
  </si>
  <si>
    <t>replicate 11</t>
  </si>
  <si>
    <t>replicate 12</t>
  </si>
  <si>
    <t>replicate 13</t>
  </si>
  <si>
    <t>replicate 14</t>
  </si>
  <si>
    <t>replicate 15</t>
  </si>
  <si>
    <t>replicate 16</t>
  </si>
  <si>
    <t>replicate 17</t>
  </si>
  <si>
    <t>replicate 18</t>
  </si>
  <si>
    <t>replicate 19</t>
  </si>
  <si>
    <t>replicate 20</t>
  </si>
  <si>
    <t>replicate 21</t>
  </si>
  <si>
    <t>replicate 22</t>
  </si>
  <si>
    <t>replicate 23</t>
  </si>
  <si>
    <t>replicate 24</t>
  </si>
  <si>
    <t>replicate 25</t>
  </si>
  <si>
    <t>replicate 26</t>
  </si>
  <si>
    <t>replicate 27</t>
  </si>
  <si>
    <t>replicate 28</t>
  </si>
  <si>
    <t>replicate 29</t>
  </si>
  <si>
    <t>replicate 30</t>
  </si>
  <si>
    <t>IR Method</t>
  </si>
  <si>
    <t>Oven Method</t>
  </si>
  <si>
    <t>TRB Moist. ExtFree</t>
  </si>
  <si>
    <t>% Solids</t>
  </si>
  <si>
    <t>Dry Pan (g)</t>
  </si>
  <si>
    <t>Sample (g)</t>
  </si>
  <si>
    <t>Pan with dry solids (g)</t>
  </si>
  <si>
    <t>Dry sample (g)</t>
  </si>
  <si>
    <t>Avg % Solids</t>
  </si>
  <si>
    <t>ODW Crucible (g)</t>
  </si>
  <si>
    <t>ADW Sample (g)</t>
  </si>
  <si>
    <t>ODW Sample (g)</t>
  </si>
  <si>
    <t>Ash&amp;Crucible wt (g)</t>
  </si>
  <si>
    <t>Ash (g)</t>
  </si>
  <si>
    <t>% Ash</t>
  </si>
  <si>
    <t>Average % Ash</t>
  </si>
  <si>
    <t>ODW Flask+B.C. (g)</t>
  </si>
  <si>
    <t>ODW Flask+Ext (g)</t>
  </si>
  <si>
    <t>Ext Wt. (g)</t>
  </si>
  <si>
    <t>% EtOH Extractives</t>
  </si>
  <si>
    <t>Average</t>
  </si>
  <si>
    <t>TRB Lignin</t>
  </si>
  <si>
    <t>ADW Sample (mg)</t>
  </si>
  <si>
    <t>ODW Sample (mg)</t>
  </si>
  <si>
    <t>ODW Crucible(g)</t>
  </si>
  <si>
    <t>ODW Crucible + Residue (g)</t>
  </si>
  <si>
    <t>ODW Residue (mg)</t>
  </si>
  <si>
    <t>Ash + Crucible Wt (g)</t>
  </si>
  <si>
    <t>Ash (mg)</t>
  </si>
  <si>
    <t>Insol Residue (mg)</t>
  </si>
  <si>
    <t>%Insol Residue</t>
  </si>
  <si>
    <t>UV Absorbance</t>
  </si>
  <si>
    <r>
      <t>l</t>
    </r>
    <r>
      <rPr>
        <sz val="9"/>
        <rFont val="Geneva"/>
      </rPr>
      <t xml:space="preserve"> meas (nm)</t>
    </r>
  </si>
  <si>
    <t>Sample volume used (ml)</t>
  </si>
  <si>
    <t>Water volume used (ml)</t>
  </si>
  <si>
    <t>Dilution</t>
  </si>
  <si>
    <t>Extinction coefficeint</t>
  </si>
  <si>
    <t>Hydrolyzate Volume (ml)</t>
  </si>
  <si>
    <t>% Sol Lig</t>
  </si>
  <si>
    <t>Total Lignin%</t>
  </si>
  <si>
    <t>Average Lignin %</t>
  </si>
  <si>
    <t>Name</t>
  </si>
  <si>
    <t>SRS Identifier #1</t>
  </si>
  <si>
    <t>SRS Identifier #2</t>
  </si>
  <si>
    <t>SRS Identifier #3</t>
  </si>
  <si>
    <t>Glucose (mg/ml)</t>
  </si>
  <si>
    <t>Xylose (mg/ml)</t>
  </si>
  <si>
    <t>Galactose (mg/ml)</t>
  </si>
  <si>
    <t>Arabinose (mg/ml)</t>
  </si>
  <si>
    <t>Mannose (mg/ml)</t>
  </si>
  <si>
    <t>Average Recovery</t>
  </si>
  <si>
    <t>Prehydrolysis</t>
  </si>
  <si>
    <t/>
  </si>
  <si>
    <t>Posthydrolysis</t>
  </si>
  <si>
    <t>Recovery</t>
  </si>
  <si>
    <t>HPLC Sequence:</t>
  </si>
  <si>
    <t>col#:</t>
  </si>
  <si>
    <t>Anhydro</t>
  </si>
  <si>
    <t>Wt. % EFW</t>
  </si>
  <si>
    <t>SRS #</t>
  </si>
  <si>
    <t>Glucose</t>
  </si>
  <si>
    <t>Xylose</t>
  </si>
  <si>
    <t>Galactose</t>
  </si>
  <si>
    <t>Arabinose</t>
  </si>
  <si>
    <t>Mannose</t>
  </si>
  <si>
    <t>Sugar Recovery Standards</t>
  </si>
  <si>
    <t>Raw Data</t>
  </si>
  <si>
    <t>Volume (ml)</t>
  </si>
  <si>
    <t>Choose the most appropriate SRS#</t>
  </si>
  <si>
    <t>Glucose (mg)</t>
  </si>
  <si>
    <t>Xylose (mg)</t>
  </si>
  <si>
    <t>Galactose (mg)</t>
  </si>
  <si>
    <t>Arabinose (mg)</t>
  </si>
  <si>
    <t>Mannose (mg)</t>
  </si>
  <si>
    <t>Glucan (mg)</t>
  </si>
  <si>
    <t>Xylan (mg)</t>
  </si>
  <si>
    <t>Galactan (mg)</t>
  </si>
  <si>
    <t>Arabinan (mg)</t>
  </si>
  <si>
    <t>Mannan (mg)</t>
  </si>
  <si>
    <t>Glucan%</t>
  </si>
  <si>
    <t>Avg Glucan %</t>
  </si>
  <si>
    <t>Xylan %</t>
  </si>
  <si>
    <t>Avg Xylan %</t>
  </si>
  <si>
    <t>Galactan %</t>
  </si>
  <si>
    <t>Avg Galactan %</t>
  </si>
  <si>
    <t xml:space="preserve">Arabinan % </t>
  </si>
  <si>
    <t>Avg Arabinan %</t>
  </si>
  <si>
    <t>Mannan %</t>
  </si>
  <si>
    <t>Avg Mannan %</t>
  </si>
  <si>
    <t>total sugars</t>
  </si>
  <si>
    <t>Avg total %</t>
  </si>
  <si>
    <t>TRB Uronic Acids</t>
  </si>
  <si>
    <t>Uronic Acids (mg/ml)</t>
  </si>
  <si>
    <t>Uronic Acid (mg)</t>
  </si>
  <si>
    <t>Uronic Acids %</t>
  </si>
  <si>
    <t>TRB Acetate</t>
  </si>
  <si>
    <t>Acetic acid (mg/ml)</t>
  </si>
  <si>
    <t>Acetic acid (mg)</t>
  </si>
  <si>
    <t>Modifier</t>
  </si>
  <si>
    <t>Acetate %</t>
  </si>
  <si>
    <t>% Lignin</t>
  </si>
  <si>
    <t>% Glucan</t>
  </si>
  <si>
    <t>% Xylan</t>
  </si>
  <si>
    <t>% Galactan</t>
  </si>
  <si>
    <t>% Arabinan</t>
  </si>
  <si>
    <t>% Mannan</t>
  </si>
  <si>
    <t>% Uronic Acids</t>
  </si>
  <si>
    <t>% Acetyl</t>
  </si>
  <si>
    <t>Total %</t>
  </si>
  <si>
    <t>% Extractives</t>
  </si>
  <si>
    <t>% Uronic acid</t>
  </si>
  <si>
    <t>% Acetate</t>
  </si>
  <si>
    <t>% Total</t>
  </si>
  <si>
    <t>% Xlyan</t>
  </si>
  <si>
    <t>Tolerance of Error:</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</si>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</sst>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
    <numFmt numFmtId="167" formatCode="0.0000"/>
  </numFmts>
  <fonts count="9">
    <font>
      <sz val="9"/>
      <name val="Geneva"/>
    </font>
    <font>
      <b/>
      <sz val="9"/>
      <name val="Geneva"/>
    </font>
    <font>
      <sz val="9"/>
      <name val="Geneva"/>
    </font>
    <font>
      <sz val="9"/>
      <name val="Symbol"/>
      <family val="1"/>
      <charset val="2"/>
    </font>
    <font>
      <b/>
      <sz val="10"/>
      <name val="Arial"/>
      <family val="2"/>
    </font>
    <font>
      <sz val="8"/>
      <color indexed="81"/>
      <name val="Tahoma"/>
      <family val="2"/>
    </font>
    <font>
      <sz val="10"/>
      <name val="Arial"/>
      <family val="2"/>
    </font>
    <font>
      <sz val="9"/>
      <color theme="0" tint="-0.14999847407452621"/>
      <name val="Geneva"/>
    </font>
    <font>
      <b/>
      <sz val="9"/>
      <color theme="0" tint="-0.14999847407452621"/>
      <name val="Geneva"/>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 fillId="0" borderId="0"/>
    <xf numFmtId="9" fontId="2" fillId="0" borderId="0" applyFont="0" applyFill="0" applyBorder="0" applyAlignment="0" applyProtection="0"/>
  </cellStyleXfs>
  <cellXfs count="143">
    <xf numFmtId="0" fontId="0" fillId="0" borderId="0" xfId="0"/>
    <xf numFmtId="0" fontId="0" fillId="0" borderId="0" xfId="0" applyAlignment="1">
      <alignment horizontal="center"/>
    </xf>
    <xf numFmtId="0" fontId="0" fillId="0" borderId="0" xfId="0" applyAlignment="1" applyProtection="1">
      <alignment horizontal="center"/>
    </xf>
    <xf numFmtId="0" fontId="0" fillId="2" borderId="1" xfId="0" applyFill="1" applyBorder="1" applyAlignment="1" applyProtection="1">
      <alignment horizontal="center"/>
      <protection locked="0"/>
    </xf>
    <xf numFmtId="164" fontId="0" fillId="0" borderId="0" xfId="0" applyNumberFormat="1" applyAlignment="1" applyProtection="1">
      <alignment horizontal="center"/>
    </xf>
    <xf numFmtId="17" fontId="0" fillId="2" borderId="1" xfId="0" applyNumberFormat="1" applyFill="1" applyBorder="1" applyAlignment="1" applyProtection="1">
      <alignment horizontal="center"/>
      <protection locked="0"/>
    </xf>
    <xf numFmtId="0" fontId="0" fillId="2" borderId="2" xfId="0" applyFill="1" applyBorder="1" applyAlignment="1" applyProtection="1">
      <alignment horizontal="center"/>
      <protection locked="0"/>
    </xf>
    <xf numFmtId="165" fontId="0" fillId="2" borderId="1" xfId="0" applyNumberFormat="1" applyFill="1" applyBorder="1" applyProtection="1">
      <protection locked="0"/>
    </xf>
    <xf numFmtId="0" fontId="0" fillId="0" borderId="0" xfId="0" applyFill="1" applyBorder="1" applyAlignment="1" applyProtection="1">
      <alignment horizontal="center"/>
    </xf>
    <xf numFmtId="0" fontId="0" fillId="0" borderId="3" xfId="0" applyFill="1" applyBorder="1" applyAlignment="1" applyProtection="1">
      <alignment horizontal="center"/>
    </xf>
    <xf numFmtId="0" fontId="0" fillId="0" borderId="1" xfId="0" applyFill="1" applyBorder="1" applyAlignment="1" applyProtection="1">
      <alignment horizontal="center"/>
    </xf>
    <xf numFmtId="167" fontId="0" fillId="0" borderId="1" xfId="0" applyNumberFormat="1" applyFill="1" applyBorder="1" applyAlignment="1" applyProtection="1">
      <alignment horizontal="center"/>
    </xf>
    <xf numFmtId="2" fontId="0" fillId="0" borderId="0" xfId="0" applyNumberFormat="1" applyAlignment="1" applyProtection="1">
      <alignment horizontal="center"/>
    </xf>
    <xf numFmtId="164" fontId="0" fillId="2" borderId="1" xfId="0" applyNumberFormat="1" applyFill="1" applyBorder="1" applyAlignment="1" applyProtection="1">
      <alignment horizontal="center"/>
      <protection locked="0"/>
    </xf>
    <xf numFmtId="167" fontId="0" fillId="2" borderId="1" xfId="0" applyNumberFormat="1" applyFill="1" applyBorder="1" applyAlignment="1" applyProtection="1">
      <alignment horizontal="center"/>
      <protection locked="0"/>
    </xf>
    <xf numFmtId="165" fontId="0" fillId="0" borderId="0" xfId="0" applyNumberFormat="1" applyAlignment="1" applyProtection="1">
      <alignment horizontal="center"/>
    </xf>
    <xf numFmtId="2" fontId="0" fillId="0" borderId="0" xfId="0" applyNumberFormat="1"/>
    <xf numFmtId="2" fontId="0" fillId="0" borderId="0" xfId="0" applyNumberFormat="1" applyFill="1" applyBorder="1" applyAlignment="1" applyProtection="1">
      <alignment horizontal="center"/>
    </xf>
    <xf numFmtId="0" fontId="0" fillId="0" borderId="0" xfId="0" applyAlignment="1" applyProtection="1">
      <alignment horizontal="center" textRotation="90"/>
    </xf>
    <xf numFmtId="0" fontId="0" fillId="0" borderId="1" xfId="0" applyFill="1" applyBorder="1" applyAlignment="1" applyProtection="1">
      <alignment horizontal="center"/>
      <protection locked="0"/>
    </xf>
    <xf numFmtId="0" fontId="0" fillId="2" borderId="4" xfId="0"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0" fontId="0" fillId="0" borderId="1" xfId="0" applyFill="1" applyBorder="1" applyAlignment="1" applyProtection="1">
      <alignment horizontal="center" textRotation="90"/>
    </xf>
    <xf numFmtId="0" fontId="0" fillId="0" borderId="3" xfId="0" applyFill="1" applyBorder="1" applyAlignment="1" applyProtection="1">
      <alignment horizontal="center" textRotation="90"/>
    </xf>
    <xf numFmtId="0" fontId="0" fillId="0" borderId="0" xfId="0" applyAlignment="1">
      <alignment horizontal="center" textRotation="90"/>
    </xf>
    <xf numFmtId="164" fontId="0" fillId="0" borderId="0" xfId="0" applyNumberFormat="1" applyAlignment="1" applyProtection="1">
      <alignment horizontal="center" textRotation="90"/>
    </xf>
    <xf numFmtId="2" fontId="0" fillId="0" borderId="1" xfId="0" applyNumberFormat="1" applyFill="1" applyBorder="1" applyAlignment="1" applyProtection="1">
      <alignment horizontal="center" textRotation="90"/>
    </xf>
    <xf numFmtId="0" fontId="0" fillId="0" borderId="5" xfId="0" applyBorder="1" applyAlignment="1" applyProtection="1">
      <alignment horizontal="center" textRotation="90"/>
    </xf>
    <xf numFmtId="0" fontId="0" fillId="0" borderId="0" xfId="0" applyBorder="1" applyAlignment="1" applyProtection="1">
      <alignment horizontal="center" textRotation="90"/>
    </xf>
    <xf numFmtId="0" fontId="0" fillId="0" borderId="6" xfId="0" applyBorder="1" applyAlignment="1" applyProtection="1">
      <alignment horizontal="center" textRotation="90"/>
    </xf>
    <xf numFmtId="0" fontId="0" fillId="0" borderId="5"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0" fillId="0" borderId="0" xfId="0" applyAlignment="1" applyProtection="1">
      <alignment horizontal="center" textRotation="90" wrapText="1"/>
    </xf>
    <xf numFmtId="0" fontId="0" fillId="0" borderId="0" xfId="0" applyFill="1" applyBorder="1" applyAlignment="1" applyProtection="1">
      <alignment horizontal="center" textRotation="90" wrapText="1"/>
    </xf>
    <xf numFmtId="0" fontId="0" fillId="0" borderId="0" xfId="0" applyAlignment="1">
      <alignment horizontal="center" textRotation="90" wrapText="1"/>
    </xf>
    <xf numFmtId="0" fontId="0" fillId="0" borderId="0" xfId="0" applyFill="1" applyBorder="1" applyAlignment="1" applyProtection="1">
      <alignment horizontal="center" textRotation="90"/>
    </xf>
    <xf numFmtId="2" fontId="0" fillId="0" borderId="0" xfId="0" applyNumberFormat="1" applyAlignment="1">
      <alignment horizontal="center"/>
    </xf>
    <xf numFmtId="2" fontId="0" fillId="0" borderId="2" xfId="0" applyNumberFormat="1" applyBorder="1" applyAlignment="1" applyProtection="1">
      <alignment horizontal="center"/>
    </xf>
    <xf numFmtId="0" fontId="0" fillId="0" borderId="4" xfId="0" applyFill="1" applyBorder="1" applyAlignment="1" applyProtection="1">
      <alignment horizontal="center"/>
      <protection locked="0"/>
    </xf>
    <xf numFmtId="0" fontId="0" fillId="2" borderId="1" xfId="0" applyFill="1" applyBorder="1" applyAlignment="1">
      <alignment horizontal="center"/>
    </xf>
    <xf numFmtId="0" fontId="0" fillId="2" borderId="1" xfId="0" applyFill="1" applyBorder="1" applyAlignment="1" applyProtection="1">
      <alignment horizontal="center" textRotation="90"/>
    </xf>
    <xf numFmtId="2" fontId="0" fillId="0" borderId="2" xfId="0" applyNumberFormat="1" applyFill="1" applyBorder="1" applyAlignment="1" applyProtection="1">
      <alignment horizontal="center"/>
    </xf>
    <xf numFmtId="0" fontId="0" fillId="0" borderId="7" xfId="0" applyFill="1" applyBorder="1" applyAlignment="1" applyProtection="1">
      <alignment horizontal="center" textRotation="90"/>
    </xf>
    <xf numFmtId="0" fontId="0" fillId="0" borderId="8" xfId="0" applyFill="1" applyBorder="1" applyAlignment="1" applyProtection="1">
      <alignment horizontal="center" textRotation="90"/>
    </xf>
    <xf numFmtId="2" fontId="0" fillId="0" borderId="1" xfId="0" applyNumberFormat="1" applyFill="1" applyBorder="1" applyAlignment="1" applyProtection="1">
      <alignment horizontal="center"/>
    </xf>
    <xf numFmtId="9" fontId="2" fillId="0" borderId="4" xfId="2" applyFill="1" applyBorder="1" applyAlignment="1" applyProtection="1">
      <alignment horizontal="center"/>
    </xf>
    <xf numFmtId="0" fontId="1" fillId="0" borderId="9" xfId="0" applyFont="1" applyFill="1" applyBorder="1" applyAlignment="1" applyProtection="1">
      <alignment horizontal="center"/>
    </xf>
    <xf numFmtId="0" fontId="0" fillId="0" borderId="0" xfId="0" applyProtection="1"/>
    <xf numFmtId="0" fontId="0" fillId="2" borderId="8" xfId="0" applyFill="1" applyBorder="1" applyAlignment="1" applyProtection="1">
      <alignment horizontal="center" textRotation="90"/>
    </xf>
    <xf numFmtId="0" fontId="0" fillId="2" borderId="10" xfId="0" applyFill="1" applyBorder="1" applyAlignment="1" applyProtection="1">
      <alignment horizontal="center" textRotation="90"/>
    </xf>
    <xf numFmtId="0" fontId="0" fillId="2" borderId="7" xfId="0" applyFill="1" applyBorder="1" applyAlignment="1" applyProtection="1">
      <alignment horizontal="center" textRotation="90"/>
    </xf>
    <xf numFmtId="0" fontId="0" fillId="2" borderId="2" xfId="0" applyFill="1" applyBorder="1" applyAlignment="1" applyProtection="1">
      <alignment horizontal="center" textRotation="90"/>
    </xf>
    <xf numFmtId="0" fontId="0" fillId="0" borderId="4" xfId="0" applyFill="1" applyBorder="1" applyAlignment="1" applyProtection="1">
      <alignment horizontal="center" textRotation="90"/>
    </xf>
    <xf numFmtId="0" fontId="1" fillId="0" borderId="4" xfId="0" applyFont="1" applyFill="1" applyBorder="1" applyAlignment="1" applyProtection="1">
      <alignment horizontal="center"/>
    </xf>
    <xf numFmtId="0" fontId="0" fillId="2" borderId="4" xfId="0" applyFill="1" applyBorder="1" applyAlignment="1" applyProtection="1">
      <alignment horizontal="center" textRotation="90"/>
    </xf>
    <xf numFmtId="0" fontId="0" fillId="0" borderId="1" xfId="0" applyBorder="1" applyAlignment="1" applyProtection="1">
      <alignment horizontal="center" textRotation="90"/>
    </xf>
    <xf numFmtId="0" fontId="3" fillId="2" borderId="1" xfId="0" applyFont="1" applyFill="1" applyBorder="1" applyAlignment="1" applyProtection="1">
      <alignment horizontal="center" textRotation="90"/>
    </xf>
    <xf numFmtId="0" fontId="2" fillId="2" borderId="1" xfId="0" applyFont="1" applyFill="1" applyBorder="1" applyAlignment="1" applyProtection="1">
      <alignment horizontal="center" textRotation="90"/>
    </xf>
    <xf numFmtId="166" fontId="0" fillId="2" borderId="1" xfId="0" applyNumberFormat="1" applyFill="1" applyBorder="1" applyAlignment="1" applyProtection="1">
      <alignment horizontal="center"/>
      <protection locked="0"/>
    </xf>
    <xf numFmtId="0" fontId="0" fillId="0" borderId="1" xfId="0" applyBorder="1" applyAlignment="1">
      <alignment horizontal="center"/>
    </xf>
    <xf numFmtId="2" fontId="0" fillId="2" borderId="4" xfId="0" applyNumberFormat="1" applyFill="1" applyBorder="1" applyAlignment="1" applyProtection="1">
      <alignment horizontal="center"/>
      <protection locked="0"/>
    </xf>
    <xf numFmtId="2" fontId="0" fillId="2" borderId="2" xfId="0" applyNumberFormat="1" applyFill="1" applyBorder="1" applyAlignment="1" applyProtection="1">
      <alignment horizontal="center"/>
      <protection locked="0"/>
    </xf>
    <xf numFmtId="2" fontId="0" fillId="2" borderId="1" xfId="0" applyNumberFormat="1" applyFill="1" applyBorder="1" applyAlignment="1" applyProtection="1">
      <alignment horizontal="center"/>
      <protection locked="0"/>
    </xf>
    <xf numFmtId="2" fontId="0" fillId="0" borderId="1" xfId="0" applyNumberFormat="1" applyFill="1" applyBorder="1" applyAlignment="1" applyProtection="1">
      <alignment horizontal="center"/>
      <protection locked="0"/>
    </xf>
    <xf numFmtId="0" fontId="1" fillId="0" borderId="0" xfId="0" applyFont="1" applyFill="1" applyBorder="1" applyAlignment="1" applyProtection="1">
      <alignment horizontal="center"/>
    </xf>
    <xf numFmtId="0" fontId="1" fillId="0" borderId="6" xfId="0" applyFont="1" applyFill="1" applyBorder="1" applyAlignment="1" applyProtection="1">
      <alignment horizontal="center"/>
    </xf>
    <xf numFmtId="0" fontId="0" fillId="0" borderId="0" xfId="0" applyFill="1" applyBorder="1" applyAlignment="1" applyProtection="1">
      <alignment horizontal="center"/>
      <protection locked="0"/>
    </xf>
    <xf numFmtId="0" fontId="0" fillId="0" borderId="11" xfId="0" applyBorder="1" applyAlignment="1" applyProtection="1">
      <alignment horizontal="center"/>
    </xf>
    <xf numFmtId="0" fontId="0" fillId="0" borderId="12" xfId="0" applyBorder="1" applyAlignment="1" applyProtection="1">
      <alignment horizontal="center"/>
    </xf>
    <xf numFmtId="0" fontId="0" fillId="0" borderId="7" xfId="0" applyBorder="1" applyAlignment="1" applyProtection="1">
      <alignment horizontal="center"/>
    </xf>
    <xf numFmtId="0" fontId="1" fillId="0" borderId="5"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5" xfId="0" applyFill="1" applyBorder="1" applyAlignment="1" applyProtection="1">
      <alignment horizontal="center" textRotation="90" wrapText="1"/>
    </xf>
    <xf numFmtId="3" fontId="0" fillId="2" borderId="1" xfId="0" applyNumberFormat="1" applyFill="1" applyBorder="1" applyAlignment="1" applyProtection="1">
      <alignment horizontal="center"/>
      <protection locked="0"/>
    </xf>
    <xf numFmtId="0" fontId="0" fillId="0" borderId="13" xfId="1" applyFont="1" applyBorder="1" applyAlignment="1" applyProtection="1">
      <alignment horizontal="center" textRotation="90"/>
    </xf>
    <xf numFmtId="0" fontId="7" fillId="0" borderId="0" xfId="0" applyFont="1" applyAlignment="1" applyProtection="1">
      <alignment horizontal="center"/>
    </xf>
    <xf numFmtId="0" fontId="8" fillId="0" borderId="5"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2" fillId="3" borderId="0" xfId="0" applyFont="1" applyFill="1" applyBorder="1" applyAlignment="1" applyProtection="1">
      <alignment horizontal="left"/>
      <protection locked="0"/>
    </xf>
    <xf numFmtId="0" fontId="2" fillId="3" borderId="0"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0" fontId="2" fillId="3" borderId="11" xfId="0" applyFont="1" applyFill="1" applyBorder="1" applyAlignment="1" applyProtection="1">
      <alignment horizontal="right"/>
      <protection locked="0"/>
    </xf>
    <xf numFmtId="0" fontId="1" fillId="3" borderId="0" xfId="0" applyFont="1" applyFill="1" applyBorder="1" applyAlignment="1">
      <alignment horizontal="center"/>
    </xf>
    <xf numFmtId="0" fontId="1" fillId="0" borderId="14" xfId="0" applyFont="1" applyBorder="1" applyAlignment="1" applyProtection="1">
      <alignment horizontal="right"/>
    </xf>
    <xf numFmtId="0" fontId="4" fillId="0" borderId="9" xfId="0" applyFont="1" applyBorder="1" applyProtection="1"/>
    <xf numFmtId="0" fontId="4" fillId="0" borderId="15" xfId="0" applyFont="1" applyBorder="1" applyProtection="1"/>
    <xf numFmtId="0" fontId="4" fillId="0" borderId="16" xfId="0" applyFont="1" applyBorder="1" applyProtection="1"/>
    <xf numFmtId="0" fontId="4" fillId="0" borderId="17" xfId="0" applyFont="1" applyBorder="1" applyProtection="1"/>
    <xf numFmtId="0" fontId="4" fillId="0" borderId="0" xfId="0" applyFont="1" applyBorder="1" applyProtection="1"/>
    <xf numFmtId="0" fontId="4" fillId="0" borderId="18" xfId="0" applyFont="1" applyBorder="1" applyProtection="1"/>
    <xf numFmtId="0" fontId="4" fillId="0" borderId="19" xfId="0" applyFont="1" applyBorder="1" applyProtection="1"/>
    <xf numFmtId="0" fontId="2" fillId="3" borderId="20" xfId="0" applyFont="1" applyFill="1" applyBorder="1" applyAlignment="1" applyProtection="1">
      <alignment horizontal="center"/>
    </xf>
    <xf numFmtId="0" fontId="2" fillId="3" borderId="21" xfId="0" applyFont="1" applyFill="1" applyBorder="1" applyAlignment="1" applyProtection="1">
      <alignment horizontal="center"/>
    </xf>
    <xf numFmtId="0" fontId="2" fillId="3" borderId="22" xfId="0" applyFont="1" applyFill="1" applyBorder="1" applyAlignment="1" applyProtection="1">
      <alignment horizontal="center"/>
    </xf>
    <xf numFmtId="0" fontId="0" fillId="3" borderId="23" xfId="0" applyFont="1" applyFill="1" applyBorder="1" applyAlignment="1" applyProtection="1">
      <alignment horizontal="center"/>
    </xf>
    <xf numFmtId="0" fontId="2" fillId="3" borderId="24" xfId="0" applyFont="1" applyFill="1" applyBorder="1" applyAlignment="1" applyProtection="1">
      <alignment horizontal="center"/>
    </xf>
    <xf numFmtId="0" fontId="2" fillId="3" borderId="25"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10" xfId="0" applyFont="1" applyFill="1" applyBorder="1" applyAlignment="1" applyProtection="1">
      <alignment horizontal="center"/>
    </xf>
    <xf numFmtId="0" fontId="0" fillId="3" borderId="7" xfId="0" applyFont="1" applyFill="1" applyBorder="1" applyAlignment="1" applyProtection="1">
      <alignment horizontal="center"/>
    </xf>
    <xf numFmtId="0" fontId="2" fillId="3" borderId="27" xfId="0" applyFont="1" applyFill="1" applyBorder="1" applyAlignment="1" applyProtection="1">
      <alignment horizontal="center"/>
    </xf>
    <xf numFmtId="0" fontId="2" fillId="3" borderId="19" xfId="0" applyFont="1" applyFill="1" applyBorder="1" applyAlignment="1" applyProtection="1">
      <alignment horizontal="center"/>
    </xf>
    <xf numFmtId="0" fontId="2" fillId="3" borderId="28" xfId="0" applyFont="1" applyFill="1" applyBorder="1" applyAlignment="1" applyProtection="1">
      <alignment horizontal="center"/>
    </xf>
    <xf numFmtId="0" fontId="0" fillId="3" borderId="28" xfId="0" applyFill="1" applyBorder="1" applyAlignment="1" applyProtection="1">
      <alignment horizontal="center"/>
    </xf>
    <xf numFmtId="0" fontId="0" fillId="3" borderId="29" xfId="0" applyFont="1" applyFill="1" applyBorder="1" applyAlignment="1" applyProtection="1">
      <alignment horizontal="center"/>
    </xf>
    <xf numFmtId="0" fontId="0" fillId="0" borderId="0" xfId="0" applyFont="1" applyProtection="1"/>
    <xf numFmtId="0" fontId="0" fillId="0" borderId="0" xfId="0" applyFont="1"/>
    <xf numFmtId="0" fontId="0" fillId="0" borderId="17" xfId="0" applyFont="1" applyBorder="1" applyProtection="1"/>
    <xf numFmtId="0" fontId="0" fillId="0" borderId="0" xfId="1" applyFont="1" applyBorder="1" applyAlignment="1" applyProtection="1">
      <alignment horizontal="center" textRotation="90"/>
    </xf>
    <xf numFmtId="0" fontId="0" fillId="0" borderId="0" xfId="0" applyFont="1" applyBorder="1" applyProtection="1"/>
    <xf numFmtId="0" fontId="6" fillId="0" borderId="13" xfId="0" applyFont="1" applyBorder="1" applyProtection="1"/>
    <xf numFmtId="0" fontId="0" fillId="2" borderId="1" xfId="0" applyFont="1" applyFill="1" applyBorder="1" applyProtection="1">
      <protection locked="0"/>
    </xf>
    <xf numFmtId="0" fontId="6" fillId="2" borderId="30" xfId="0" applyFont="1" applyFill="1" applyBorder="1" applyProtection="1">
      <protection locked="0"/>
    </xf>
    <xf numFmtId="0" fontId="4" fillId="0" borderId="13" xfId="0" applyFont="1" applyBorder="1" applyProtection="1"/>
    <xf numFmtId="0" fontId="4" fillId="0" borderId="31" xfId="0" applyFont="1" applyBorder="1" applyProtection="1"/>
    <xf numFmtId="0" fontId="1" fillId="0" borderId="5" xfId="0" applyFont="1" applyBorder="1" applyAlignment="1" applyProtection="1">
      <alignment horizontal="center"/>
    </xf>
    <xf numFmtId="0" fontId="1" fillId="0" borderId="0" xfId="0" applyFont="1" applyBorder="1" applyAlignment="1" applyProtection="1">
      <alignment horizontal="center"/>
    </xf>
    <xf numFmtId="0" fontId="1" fillId="0" borderId="6" xfId="0" applyFont="1" applyBorder="1" applyAlignment="1" applyProtection="1">
      <alignment horizontal="center"/>
    </xf>
    <xf numFmtId="0" fontId="1" fillId="0" borderId="32" xfId="0" applyFont="1" applyFill="1" applyBorder="1" applyAlignment="1" applyProtection="1">
      <alignment horizontal="center"/>
    </xf>
    <xf numFmtId="0" fontId="1" fillId="0" borderId="15" xfId="0" applyFont="1" applyFill="1" applyBorder="1" applyAlignment="1" applyProtection="1">
      <alignment horizontal="center"/>
    </xf>
    <xf numFmtId="0" fontId="1" fillId="0" borderId="16" xfId="0" applyFont="1" applyFill="1" applyBorder="1" applyAlignment="1" applyProtection="1">
      <alignment horizontal="center"/>
    </xf>
    <xf numFmtId="0" fontId="1" fillId="0" borderId="33"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2" xfId="0" applyFont="1" applyFill="1" applyBorder="1" applyAlignment="1" applyProtection="1">
      <alignment horizontal="center"/>
    </xf>
    <xf numFmtId="0" fontId="4" fillId="2" borderId="15"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1" fillId="0" borderId="5" xfId="0" applyFont="1" applyBorder="1" applyAlignment="1" applyProtection="1">
      <alignment horizontal="center"/>
    </xf>
    <xf numFmtId="0" fontId="1" fillId="0" borderId="0" xfId="0" applyFont="1" applyBorder="1" applyAlignment="1" applyProtection="1">
      <alignment horizontal="center"/>
    </xf>
    <xf numFmtId="0" fontId="1" fillId="0" borderId="6" xfId="0" applyFont="1" applyBorder="1" applyAlignment="1" applyProtection="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0" fillId="0" borderId="34" xfId="0" applyBorder="1" applyAlignment="1" applyProtection="1">
      <alignment horizontal="center" vertical="center" textRotation="90" wrapText="1"/>
    </xf>
    <xf numFmtId="0" fontId="0" fillId="0" borderId="35" xfId="0" applyBorder="1" applyAlignment="1" applyProtection="1">
      <alignment horizontal="center" vertical="center" textRotation="90" wrapText="1"/>
    </xf>
    <xf numFmtId="0" fontId="0" fillId="0" borderId="36" xfId="0" applyBorder="1" applyAlignment="1" applyProtection="1">
      <alignment horizontal="center" vertical="center" textRotation="90" wrapText="1"/>
    </xf>
    <xf numFmtId="165" fontId="0" fillId="2" borderId="3" xfId="0" applyNumberFormat="1" applyFill="1" applyBorder="1" applyAlignment="1" applyProtection="1">
      <alignment horizontal="center"/>
      <protection locked="0"/>
    </xf>
    <xf numFmtId="165" fontId="0" fillId="2" borderId="26" xfId="0" applyNumberFormat="1" applyFill="1" applyBorder="1" applyAlignment="1" applyProtection="1">
      <alignment horizontal="center"/>
      <protection locked="0"/>
    </xf>
    <xf numFmtId="165" fontId="0" fillId="2" borderId="2" xfId="0" applyNumberFormat="1" applyFill="1" applyBorder="1" applyAlignment="1" applyProtection="1">
      <alignment horizontal="center"/>
      <protection locked="0"/>
    </xf>
    <xf numFmtId="0" fontId="1" fillId="2" borderId="1" xfId="0" applyFont="1" applyFill="1" applyBorder="1" applyAlignment="1" applyProtection="1">
      <alignment horizontal="center"/>
      <protection locked="0"/>
    </xf>
  </cellXfs>
  <cellStyles count="3">
    <cellStyle name="Normal" xfId="0" builtinId="0"/>
    <cellStyle name="Normal_Calc sheet-liquors 5-04" xfId="1" xr:uid="{F2C4DD36-31D9-44B4-8CF0-D822BD6FFF0C}"/>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156210</xdr:colOff>
      <xdr:row>0</xdr:row>
      <xdr:rowOff>108585</xdr:rowOff>
    </xdr:from>
    <xdr:to>
      <xdr:col>15</xdr:col>
      <xdr:colOff>194310</xdr:colOff>
      <xdr:row>42</xdr:row>
      <xdr:rowOff>123825</xdr:rowOff>
    </xdr:to>
    <xdr:sp macro="" textlink="">
      <xdr:nvSpPr>
        <xdr:cNvPr id="1025" name="Text Box 1">
          <a:extLst>
            <a:ext uri="{FF2B5EF4-FFF2-40B4-BE49-F238E27FC236}">
              <a16:creationId xmlns:a16="http://schemas.microsoft.com/office/drawing/2014/main" id="{30ADEF22-AC6E-14F3-D16C-C208DB6B8EBE}"/>
            </a:ext>
          </a:extLst>
        </xdr:cNvPr>
        <xdr:cNvSpPr txBox="1">
          <a:spLocks noChangeArrowheads="1"/>
        </xdr:cNvSpPr>
      </xdr:nvSpPr>
      <xdr:spPr bwMode="auto">
        <a:xfrm>
          <a:off x="137160" y="99060"/>
          <a:ext cx="8267700" cy="6096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100" b="0" i="0">
              <a:effectLst/>
              <a:latin typeface="+mn-lt"/>
              <a:ea typeface="+mn-ea"/>
              <a:cs typeface="+mn-cs"/>
            </a:rPr>
            <a:t>Disclaimer</a:t>
          </a:r>
        </a:p>
        <a:p>
          <a:r>
            <a:rPr lang="en-US" sz="1100" b="0" i="0">
              <a:effectLst/>
              <a:latin typeface="+mn-lt"/>
              <a:ea typeface="+mn-ea"/>
              <a:cs typeface="+mn-cs"/>
            </a:rPr>
            <a:t>The National Laboratory of the Rockies (NLR) is operated for the U.S. Department of Energy (DOE) by Alliance for Energy Innovation, LLC ("Alliance").</a:t>
          </a:r>
        </a:p>
        <a:p>
          <a:r>
            <a:rPr lang="en-US" sz="1100" b="0" i="0">
              <a:effectLst/>
              <a:latin typeface="+mn-lt"/>
              <a:ea typeface="+mn-ea"/>
              <a:cs typeface="+mn-cs"/>
            </a:rPr>
            <a: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a:t>
          </a:r>
        </a:p>
        <a:p>
          <a:r>
            <a:rPr lang="en-US" sz="1100" b="0" i="0">
              <a:effectLst/>
              <a:latin typeface="+mn-lt"/>
              <a:ea typeface="+mn-ea"/>
              <a:cs typeface="+mn-cs"/>
            </a:rPr>
            <a: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1" i="0" u="none" strike="noStrike" baseline="0">
              <a:solidFill>
                <a:srgbClr val="000000"/>
              </a:solidFill>
              <a:latin typeface="Geneva"/>
            </a:rPr>
            <a:t>Instructions for use:</a:t>
          </a:r>
          <a:endParaRPr lang="en-US" sz="900" b="0" i="0" u="none" strike="noStrike" baseline="0">
            <a:solidFill>
              <a:srgbClr val="000000"/>
            </a:solidFill>
            <a:latin typeface="Geneva"/>
          </a:endParaRP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This workbook is intended for use in conjunction with National Laboratory of the Rockies (NLR) approved Laboratory Analytical Procedures (LAPs) only.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Cells highlighted in blue are areas where values or information should be entered.</a:t>
          </a:r>
        </a:p>
        <a:p>
          <a:pPr algn="l" rtl="0">
            <a:lnSpc>
              <a:spcPts val="900"/>
            </a:lnSpc>
            <a:defRPr sz="1000"/>
          </a:pPr>
          <a:r>
            <a:rPr lang="en-US" sz="900" b="0" i="0" u="none" strike="noStrike" baseline="0">
              <a:solidFill>
                <a:srgbClr val="000000"/>
              </a:solidFill>
              <a:latin typeface="Geneva"/>
            </a:rPr>
            <a:t>- Cells in white are calculations or references that should not be changed unless necessary.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The pages in this workbook are locked to protect the integrity of the workbook.  Many of the cells contain calculations that can be inadvertently changed or copied over.  To unlock a sheet, choose the Tools option from the menu, choose Protection, and highlight the Unprotect Sheet option.  This will unlock all of the cells in the page.  Unlocking is not recommended unless product specific changes must be made.</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This workbook may be distributed to other organizations in its original form only.</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Abbreviations:</a:t>
          </a:r>
        </a:p>
        <a:p>
          <a:pPr algn="l" rtl="0">
            <a:defRPr sz="1000"/>
          </a:pPr>
          <a:r>
            <a:rPr lang="en-US" sz="900" b="0" i="0" u="none" strike="noStrike" baseline="0">
              <a:solidFill>
                <a:srgbClr val="000000"/>
              </a:solidFill>
              <a:latin typeface="Geneva"/>
            </a:rPr>
            <a:t>TRB- Technical Record Book</a:t>
          </a:r>
        </a:p>
        <a:p>
          <a:pPr algn="l" rtl="0">
            <a:lnSpc>
              <a:spcPts val="800"/>
            </a:lnSpc>
            <a:defRPr sz="1000"/>
          </a:pPr>
          <a:r>
            <a:rPr lang="en-US" sz="900" b="0" i="0" u="none" strike="noStrike" baseline="0">
              <a:solidFill>
                <a:srgbClr val="000000"/>
              </a:solidFill>
              <a:latin typeface="Geneva"/>
            </a:rPr>
            <a:t>ADW- Air dry weight, the weight of a sample or apparatus after air drying or vacuum oven drying</a:t>
          </a:r>
        </a:p>
        <a:p>
          <a:pPr algn="l" rtl="0">
            <a:lnSpc>
              <a:spcPts val="800"/>
            </a:lnSpc>
            <a:defRPr sz="1000"/>
          </a:pPr>
          <a:r>
            <a:rPr lang="en-US" sz="900" b="0" i="0" u="none" strike="noStrike" baseline="0">
              <a:solidFill>
                <a:srgbClr val="000000"/>
              </a:solidFill>
              <a:latin typeface="Geneva"/>
            </a:rPr>
            <a:t>ODW- Oven dry weight, the weight of a sample or apparatus corrected for moisture content</a:t>
          </a:r>
        </a:p>
        <a:p>
          <a:pPr algn="l" rtl="0">
            <a:defRPr sz="1000"/>
          </a:pPr>
          <a:endParaRPr lang="en-US" sz="900" b="0" i="0" u="none" strike="noStrike" baseline="0">
            <a:solidFill>
              <a:srgbClr val="000000"/>
            </a:solidFill>
            <a:latin typeface="Geneva"/>
          </a:endParaRPr>
        </a:p>
        <a:p>
          <a:pPr rtl="0" fontAlgn="base">
            <a:lnSpc>
              <a:spcPts val="800"/>
            </a:lnSpc>
          </a:pPr>
          <a:r>
            <a:rPr lang="en-US" sz="900" b="0" i="0" u="none" strike="noStrike" baseline="0">
              <a:solidFill>
                <a:srgbClr val="000000"/>
              </a:solidFill>
              <a:latin typeface="Geneva"/>
            </a:rPr>
            <a:t>-</a:t>
          </a:r>
          <a:r>
            <a:rPr lang="en-US" sz="900" b="0" i="0" u="none" strike="noStrike" baseline="0">
              <a:solidFill>
                <a:srgbClr val="000000"/>
              </a:solidFill>
              <a:latin typeface="Geneva"/>
              <a:ea typeface="+mn-ea"/>
              <a:cs typeface="+mn-cs"/>
            </a:rPr>
            <a:t>From version 08-18-2006 to 07-08-2011, the following changes were made:</a:t>
          </a:r>
        </a:p>
        <a:p>
          <a:pPr rtl="0" fontAlgn="base"/>
          <a:r>
            <a:rPr lang="en-US" sz="900" b="0" i="0" u="none" strike="noStrike" baseline="0">
              <a:solidFill>
                <a:srgbClr val="000000"/>
              </a:solidFill>
              <a:latin typeface="Geneva"/>
              <a:ea typeface="+mn-ea"/>
              <a:cs typeface="+mn-cs"/>
            </a:rPr>
            <a:t>	- The acetic acid to acetate modifier was corrected</a:t>
          </a:r>
        </a:p>
        <a:p>
          <a:pPr rtl="0">
            <a:lnSpc>
              <a:spcPts val="800"/>
            </a:lnSpc>
          </a:pPr>
          <a:r>
            <a:rPr lang="en-US" sz="900" b="0" i="0" u="none" strike="noStrike" baseline="0">
              <a:solidFill>
                <a:srgbClr val="000000"/>
              </a:solidFill>
              <a:latin typeface="Geneva"/>
              <a:ea typeface="+mn-ea"/>
              <a:cs typeface="+mn-cs"/>
            </a:rPr>
            <a:t>	- A new Sugar Recovery Standard tab was added to handle triplicate SRS measurements</a:t>
          </a:r>
        </a:p>
        <a:p>
          <a:pPr rtl="0">
            <a:lnSpc>
              <a:spcPts val="800"/>
            </a:lnSpc>
          </a:pPr>
          <a:r>
            <a:rPr lang="en-US" sz="900" b="0" i="0" u="none" strike="noStrike" baseline="0">
              <a:solidFill>
                <a:srgbClr val="000000"/>
              </a:solidFill>
              <a:latin typeface="Geneva"/>
              <a:ea typeface="+mn-ea"/>
              <a:cs typeface="+mn-cs"/>
            </a:rPr>
            <a:t>	-The ability to choose from multiple SRS recoveries was included</a:t>
          </a:r>
        </a:p>
        <a:p>
          <a:pPr algn="l" rtl="0">
            <a:defRPr sz="1000"/>
          </a:pPr>
          <a:endParaRPr lang="en-US" sz="900" b="0" i="0" u="none" strike="noStrike" baseline="0">
            <a:solidFill>
              <a:srgbClr val="000000"/>
            </a:solidFill>
            <a:latin typeface="Geneva"/>
          </a:endParaRPr>
        </a:p>
        <a:p>
          <a:pPr algn="l" rtl="0">
            <a:defRPr sz="1000"/>
          </a:pPr>
          <a:endParaRPr lang="en-US" sz="900" b="0" i="0" u="none" strike="noStrike" baseline="0">
            <a:solidFill>
              <a:srgbClr val="000000"/>
            </a:solidFill>
            <a:latin typeface="Genev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18B-7830-42FF-93CA-CC03147537F6}">
  <dimension ref="A1"/>
  <sheetViews>
    <sheetView tabSelected="1" workbookViewId="0">
      <selection activeCell="D42" sqref="D42"/>
    </sheetView>
  </sheetViews>
  <sheetFormatPr defaultRowHeight="12"/>
  <sheetData/>
  <sheetProtection sheet="1" objects="1" scenarios="1"/>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179-A4F5-497E-902E-6852B21AB1EA}">
  <sheetPr>
    <pageSetUpPr fitToPage="1"/>
  </sheetPr>
  <dimension ref="A1:K62"/>
  <sheetViews>
    <sheetView workbookViewId="0">
      <pane xSplit="3" ySplit="2" topLeftCell="D3" activePane="bottomRight" state="frozenSplit"/>
      <selection pane="bottomRight" activeCell="J1" sqref="J1:K1"/>
      <selection pane="bottomLeft" activeCell="A18" sqref="A18"/>
      <selection pane="topRight" activeCell="F1" sqref="F1"/>
    </sheetView>
  </sheetViews>
  <sheetFormatPr defaultColWidth="10.85546875" defaultRowHeight="12"/>
  <cols>
    <col min="1" max="1" width="10.85546875" style="2" customWidth="1"/>
    <col min="2" max="2" width="14.140625" style="3" bestFit="1" customWidth="1"/>
    <col min="3" max="3" width="16.42578125" style="10" customWidth="1"/>
    <col min="4" max="5" width="8.7109375" style="2" customWidth="1"/>
    <col min="6" max="6" width="8.7109375" style="3" customWidth="1"/>
    <col min="7" max="9" width="8.7109375" style="2" customWidth="1"/>
    <col min="10" max="11" width="15.85546875" style="1" customWidth="1"/>
    <col min="12" max="16384" width="10.85546875" style="1"/>
  </cols>
  <sheetData>
    <row r="1" spans="1:11">
      <c r="J1" s="60" t="s">
        <v>96</v>
      </c>
      <c r="K1" s="40"/>
    </row>
    <row r="2" spans="1:11" s="18" customFormat="1" ht="93">
      <c r="A2" s="18" t="s">
        <v>0</v>
      </c>
      <c r="B2" s="41" t="s">
        <v>132</v>
      </c>
      <c r="C2" s="22" t="s">
        <v>2</v>
      </c>
      <c r="D2" s="18" t="s">
        <v>64</v>
      </c>
      <c r="E2" s="18" t="s">
        <v>108</v>
      </c>
      <c r="F2" s="41" t="s">
        <v>133</v>
      </c>
      <c r="G2" s="18" t="s">
        <v>134</v>
      </c>
      <c r="H2" s="18" t="s">
        <v>135</v>
      </c>
      <c r="I2" s="18" t="s">
        <v>61</v>
      </c>
    </row>
    <row r="3" spans="1:11">
      <c r="A3" s="2">
        <f>'TRB Record'!A2</f>
        <v>1</v>
      </c>
      <c r="C3" s="10">
        <f>'TRB Record'!C2</f>
        <v>0</v>
      </c>
      <c r="D3" s="2">
        <f>Lignin!E2</f>
        <v>0</v>
      </c>
      <c r="E3" s="2">
        <f>Lignin!S2</f>
        <v>86.73</v>
      </c>
      <c r="G3" s="12">
        <f>F3*E3</f>
        <v>0</v>
      </c>
      <c r="H3" s="12">
        <f>IF(D3=0,0,100*G3/D3)</f>
        <v>0</v>
      </c>
      <c r="I3" s="12"/>
    </row>
    <row r="4" spans="1:11">
      <c r="A4" s="2" t="str">
        <f>'TRB Record'!A3</f>
        <v>replicate 1</v>
      </c>
      <c r="C4" s="10">
        <f>'TRB Record'!C3</f>
        <v>0</v>
      </c>
      <c r="D4" s="2">
        <f>Lignin!E3</f>
        <v>0</v>
      </c>
      <c r="E4" s="2">
        <f>Lignin!S3</f>
        <v>86.73</v>
      </c>
      <c r="G4" s="12">
        <f t="shared" ref="G4:G50" si="0">F4*E4</f>
        <v>0</v>
      </c>
      <c r="H4" s="12">
        <f t="shared" ref="H4:H62" si="1">IF(D4=0,0,100*G4/D4)</f>
        <v>0</v>
      </c>
      <c r="I4" s="12">
        <f>AVERAGE(H3:H4)</f>
        <v>0</v>
      </c>
    </row>
    <row r="5" spans="1:11">
      <c r="A5" s="2">
        <f>'TRB Record'!A4</f>
        <v>2</v>
      </c>
      <c r="C5" s="10">
        <f>'TRB Record'!C4</f>
        <v>0</v>
      </c>
      <c r="D5" s="2">
        <f>Lignin!E4</f>
        <v>0</v>
      </c>
      <c r="E5" s="2">
        <f>Lignin!S4</f>
        <v>86.73</v>
      </c>
      <c r="G5" s="12">
        <f t="shared" si="0"/>
        <v>0</v>
      </c>
      <c r="H5" s="12">
        <f t="shared" si="1"/>
        <v>0</v>
      </c>
      <c r="I5" s="12"/>
    </row>
    <row r="6" spans="1:11">
      <c r="A6" s="2" t="str">
        <f>'TRB Record'!A5</f>
        <v>replicate 2</v>
      </c>
      <c r="C6" s="10">
        <f>'TRB Record'!C5</f>
        <v>0</v>
      </c>
      <c r="D6" s="2">
        <f>Lignin!E5</f>
        <v>0</v>
      </c>
      <c r="E6" s="2">
        <f>Lignin!S5</f>
        <v>86.73</v>
      </c>
      <c r="G6" s="12">
        <f t="shared" si="0"/>
        <v>0</v>
      </c>
      <c r="H6" s="12">
        <f t="shared" si="1"/>
        <v>0</v>
      </c>
      <c r="I6" s="12">
        <f>AVERAGE(H5:H6)</f>
        <v>0</v>
      </c>
    </row>
    <row r="7" spans="1:11">
      <c r="A7" s="2">
        <f>'TRB Record'!A6</f>
        <v>3</v>
      </c>
      <c r="C7" s="10">
        <f>'TRB Record'!C6</f>
        <v>0</v>
      </c>
      <c r="D7" s="2">
        <f>Lignin!E6</f>
        <v>0</v>
      </c>
      <c r="E7" s="2">
        <f>Lignin!S6</f>
        <v>86.73</v>
      </c>
      <c r="G7" s="12">
        <f t="shared" si="0"/>
        <v>0</v>
      </c>
      <c r="H7" s="12">
        <f t="shared" si="1"/>
        <v>0</v>
      </c>
      <c r="I7" s="12"/>
    </row>
    <row r="8" spans="1:11">
      <c r="A8" s="2" t="str">
        <f>'TRB Record'!A7</f>
        <v>replicate 3</v>
      </c>
      <c r="C8" s="10">
        <f>'TRB Record'!C7</f>
        <v>0</v>
      </c>
      <c r="D8" s="2">
        <f>Lignin!E7</f>
        <v>0</v>
      </c>
      <c r="E8" s="2">
        <f>Lignin!S7</f>
        <v>86.73</v>
      </c>
      <c r="G8" s="12">
        <f t="shared" si="0"/>
        <v>0</v>
      </c>
      <c r="H8" s="12">
        <f t="shared" si="1"/>
        <v>0</v>
      </c>
      <c r="I8" s="12">
        <f>AVERAGE(H7:H8)</f>
        <v>0</v>
      </c>
    </row>
    <row r="9" spans="1:11">
      <c r="A9" s="2">
        <f>'TRB Record'!A8</f>
        <v>4</v>
      </c>
      <c r="C9" s="10">
        <f>'TRB Record'!C8</f>
        <v>0</v>
      </c>
      <c r="D9" s="2">
        <f>Lignin!E8</f>
        <v>0</v>
      </c>
      <c r="E9" s="2">
        <f>Lignin!S8</f>
        <v>86.73</v>
      </c>
      <c r="G9" s="12">
        <f t="shared" si="0"/>
        <v>0</v>
      </c>
      <c r="H9" s="12">
        <f t="shared" si="1"/>
        <v>0</v>
      </c>
      <c r="I9" s="12"/>
    </row>
    <row r="10" spans="1:11">
      <c r="A10" s="2" t="str">
        <f>'TRB Record'!A9</f>
        <v>replicate 4</v>
      </c>
      <c r="C10" s="10">
        <f>'TRB Record'!C9</f>
        <v>0</v>
      </c>
      <c r="D10" s="2">
        <f>Lignin!E9</f>
        <v>0</v>
      </c>
      <c r="E10" s="2">
        <f>Lignin!S9</f>
        <v>86.73</v>
      </c>
      <c r="G10" s="12">
        <f t="shared" si="0"/>
        <v>0</v>
      </c>
      <c r="H10" s="12">
        <f t="shared" si="1"/>
        <v>0</v>
      </c>
      <c r="I10" s="12">
        <f>AVERAGE(H9:H10)</f>
        <v>0</v>
      </c>
    </row>
    <row r="11" spans="1:11">
      <c r="A11" s="2">
        <f>'TRB Record'!A10</f>
        <v>5</v>
      </c>
      <c r="C11" s="10">
        <f>'TRB Record'!C10</f>
        <v>0</v>
      </c>
      <c r="D11" s="2">
        <f>Lignin!E10</f>
        <v>0</v>
      </c>
      <c r="E11" s="2">
        <f>Lignin!S10</f>
        <v>86.73</v>
      </c>
      <c r="G11" s="12">
        <f t="shared" si="0"/>
        <v>0</v>
      </c>
      <c r="H11" s="12">
        <f t="shared" si="1"/>
        <v>0</v>
      </c>
      <c r="I11" s="12"/>
    </row>
    <row r="12" spans="1:11">
      <c r="A12" s="2" t="str">
        <f>'TRB Record'!A11</f>
        <v>replicate 5</v>
      </c>
      <c r="C12" s="10">
        <f>'TRB Record'!C11</f>
        <v>0</v>
      </c>
      <c r="D12" s="2">
        <f>Lignin!E11</f>
        <v>0</v>
      </c>
      <c r="E12" s="2">
        <f>Lignin!S11</f>
        <v>86.73</v>
      </c>
      <c r="G12" s="12">
        <f t="shared" si="0"/>
        <v>0</v>
      </c>
      <c r="H12" s="12">
        <f t="shared" si="1"/>
        <v>0</v>
      </c>
      <c r="I12" s="12">
        <f>AVERAGE(H11:H12)</f>
        <v>0</v>
      </c>
    </row>
    <row r="13" spans="1:11">
      <c r="A13" s="2">
        <f>'TRB Record'!A12</f>
        <v>6</v>
      </c>
      <c r="C13" s="10">
        <f>'TRB Record'!C12</f>
        <v>0</v>
      </c>
      <c r="D13" s="2">
        <f>Lignin!E12</f>
        <v>0</v>
      </c>
      <c r="E13" s="2">
        <f>Lignin!S12</f>
        <v>86.73</v>
      </c>
      <c r="G13" s="12">
        <f t="shared" si="0"/>
        <v>0</v>
      </c>
      <c r="H13" s="12">
        <f t="shared" si="1"/>
        <v>0</v>
      </c>
      <c r="I13" s="12"/>
    </row>
    <row r="14" spans="1:11">
      <c r="A14" s="2" t="str">
        <f>'TRB Record'!A13</f>
        <v>replicate 6</v>
      </c>
      <c r="C14" s="10">
        <f>'TRB Record'!C13</f>
        <v>0</v>
      </c>
      <c r="D14" s="2">
        <f>Lignin!E13</f>
        <v>0</v>
      </c>
      <c r="E14" s="2">
        <f>Lignin!S13</f>
        <v>86.73</v>
      </c>
      <c r="G14" s="12">
        <f t="shared" si="0"/>
        <v>0</v>
      </c>
      <c r="H14" s="12">
        <f t="shared" si="1"/>
        <v>0</v>
      </c>
      <c r="I14" s="12">
        <f>AVERAGE(H13:H14)</f>
        <v>0</v>
      </c>
    </row>
    <row r="15" spans="1:11">
      <c r="A15" s="2">
        <f>'TRB Record'!A14</f>
        <v>7</v>
      </c>
      <c r="C15" s="10">
        <f>'TRB Record'!C14</f>
        <v>0</v>
      </c>
      <c r="D15" s="2">
        <f>Lignin!E14</f>
        <v>0</v>
      </c>
      <c r="E15" s="2">
        <f>Lignin!S14</f>
        <v>86.73</v>
      </c>
      <c r="G15" s="12">
        <f t="shared" si="0"/>
        <v>0</v>
      </c>
      <c r="H15" s="12">
        <f t="shared" si="1"/>
        <v>0</v>
      </c>
      <c r="I15" s="12"/>
    </row>
    <row r="16" spans="1:11">
      <c r="A16" s="2" t="str">
        <f>'TRB Record'!A15</f>
        <v>replicate 7</v>
      </c>
      <c r="C16" s="10">
        <f>'TRB Record'!C15</f>
        <v>0</v>
      </c>
      <c r="D16" s="2">
        <f>Lignin!E15</f>
        <v>0</v>
      </c>
      <c r="E16" s="2">
        <f>Lignin!S15</f>
        <v>86.73</v>
      </c>
      <c r="G16" s="12">
        <f t="shared" si="0"/>
        <v>0</v>
      </c>
      <c r="H16" s="12">
        <f t="shared" si="1"/>
        <v>0</v>
      </c>
      <c r="I16" s="12">
        <f>AVERAGE(H15:H16)</f>
        <v>0</v>
      </c>
    </row>
    <row r="17" spans="1:9">
      <c r="A17" s="2">
        <f>'TRB Record'!A16</f>
        <v>8</v>
      </c>
      <c r="C17" s="10">
        <f>'TRB Record'!C16</f>
        <v>0</v>
      </c>
      <c r="D17" s="2">
        <f>Lignin!E16</f>
        <v>0</v>
      </c>
      <c r="E17" s="2">
        <f>Lignin!S16</f>
        <v>86.73</v>
      </c>
      <c r="G17" s="12">
        <f t="shared" si="0"/>
        <v>0</v>
      </c>
      <c r="H17" s="12">
        <f t="shared" si="1"/>
        <v>0</v>
      </c>
      <c r="I17" s="12"/>
    </row>
    <row r="18" spans="1:9">
      <c r="A18" s="2" t="str">
        <f>'TRB Record'!A17</f>
        <v>replicate 8</v>
      </c>
      <c r="C18" s="10">
        <f>'TRB Record'!C17</f>
        <v>0</v>
      </c>
      <c r="D18" s="2">
        <f>Lignin!E17</f>
        <v>0</v>
      </c>
      <c r="E18" s="2">
        <f>Lignin!S17</f>
        <v>86.73</v>
      </c>
      <c r="G18" s="12">
        <f t="shared" si="0"/>
        <v>0</v>
      </c>
      <c r="H18" s="12">
        <f t="shared" si="1"/>
        <v>0</v>
      </c>
      <c r="I18" s="12">
        <f>AVERAGE(H17:H18)</f>
        <v>0</v>
      </c>
    </row>
    <row r="19" spans="1:9">
      <c r="A19" s="2">
        <f>'TRB Record'!A18</f>
        <v>9</v>
      </c>
      <c r="C19" s="10">
        <f>'TRB Record'!C18</f>
        <v>0</v>
      </c>
      <c r="D19" s="2">
        <f>Lignin!E18</f>
        <v>0</v>
      </c>
      <c r="E19" s="2">
        <f>Lignin!S18</f>
        <v>86.73</v>
      </c>
      <c r="G19" s="12">
        <f t="shared" si="0"/>
        <v>0</v>
      </c>
      <c r="H19" s="12">
        <f t="shared" si="1"/>
        <v>0</v>
      </c>
      <c r="I19" s="12"/>
    </row>
    <row r="20" spans="1:9">
      <c r="A20" s="2" t="str">
        <f>'TRB Record'!A19</f>
        <v>replicate 9</v>
      </c>
      <c r="C20" s="10">
        <f>'TRB Record'!C19</f>
        <v>0</v>
      </c>
      <c r="D20" s="2">
        <f>Lignin!E19</f>
        <v>0</v>
      </c>
      <c r="E20" s="2">
        <f>Lignin!S19</f>
        <v>86.73</v>
      </c>
      <c r="G20" s="12">
        <f t="shared" si="0"/>
        <v>0</v>
      </c>
      <c r="H20" s="12">
        <f t="shared" si="1"/>
        <v>0</v>
      </c>
      <c r="I20" s="12">
        <f>AVERAGE(H19:H20)</f>
        <v>0</v>
      </c>
    </row>
    <row r="21" spans="1:9">
      <c r="A21" s="2">
        <f>'TRB Record'!A20</f>
        <v>10</v>
      </c>
      <c r="C21" s="10">
        <f>'TRB Record'!C20</f>
        <v>0</v>
      </c>
      <c r="D21" s="2">
        <f>Lignin!E20</f>
        <v>0</v>
      </c>
      <c r="E21" s="2">
        <f>Lignin!S20</f>
        <v>86.73</v>
      </c>
      <c r="G21" s="12">
        <f t="shared" si="0"/>
        <v>0</v>
      </c>
      <c r="H21" s="12">
        <f t="shared" si="1"/>
        <v>0</v>
      </c>
      <c r="I21" s="12"/>
    </row>
    <row r="22" spans="1:9">
      <c r="A22" s="2" t="str">
        <f>'TRB Record'!A21</f>
        <v>replicate 10</v>
      </c>
      <c r="C22" s="10">
        <f>'TRB Record'!C21</f>
        <v>0</v>
      </c>
      <c r="D22" s="2">
        <f>Lignin!E21</f>
        <v>0</v>
      </c>
      <c r="E22" s="2">
        <f>Lignin!S21</f>
        <v>86.73</v>
      </c>
      <c r="G22" s="12">
        <f t="shared" si="0"/>
        <v>0</v>
      </c>
      <c r="H22" s="12">
        <f t="shared" si="1"/>
        <v>0</v>
      </c>
      <c r="I22" s="12">
        <f>AVERAGE(H21:H22)</f>
        <v>0</v>
      </c>
    </row>
    <row r="23" spans="1:9">
      <c r="A23" s="2">
        <f>'TRB Record'!A22</f>
        <v>11</v>
      </c>
      <c r="C23" s="10">
        <f>'TRB Record'!C22</f>
        <v>0</v>
      </c>
      <c r="D23" s="2">
        <f>Lignin!E22</f>
        <v>0</v>
      </c>
      <c r="E23" s="2">
        <f>Lignin!S22</f>
        <v>86.73</v>
      </c>
      <c r="G23" s="12">
        <f t="shared" si="0"/>
        <v>0</v>
      </c>
      <c r="H23" s="12">
        <f t="shared" si="1"/>
        <v>0</v>
      </c>
      <c r="I23" s="12"/>
    </row>
    <row r="24" spans="1:9">
      <c r="A24" s="2" t="str">
        <f>'TRB Record'!A23</f>
        <v>replicate 11</v>
      </c>
      <c r="C24" s="10">
        <f>'TRB Record'!C23</f>
        <v>0</v>
      </c>
      <c r="D24" s="2">
        <f>Lignin!E23</f>
        <v>0</v>
      </c>
      <c r="E24" s="2">
        <f>Lignin!S23</f>
        <v>86.73</v>
      </c>
      <c r="G24" s="12">
        <f t="shared" si="0"/>
        <v>0</v>
      </c>
      <c r="H24" s="12">
        <f t="shared" si="1"/>
        <v>0</v>
      </c>
      <c r="I24" s="12">
        <f>AVERAGE(H23:H24)</f>
        <v>0</v>
      </c>
    </row>
    <row r="25" spans="1:9">
      <c r="A25" s="2">
        <f>'TRB Record'!A24</f>
        <v>12</v>
      </c>
      <c r="C25" s="10">
        <f>'TRB Record'!C24</f>
        <v>0</v>
      </c>
      <c r="D25" s="2">
        <f>Lignin!E24</f>
        <v>0</v>
      </c>
      <c r="E25" s="2">
        <f>Lignin!S24</f>
        <v>86.73</v>
      </c>
      <c r="G25" s="12">
        <f t="shared" si="0"/>
        <v>0</v>
      </c>
      <c r="H25" s="12">
        <f t="shared" si="1"/>
        <v>0</v>
      </c>
      <c r="I25" s="12"/>
    </row>
    <row r="26" spans="1:9">
      <c r="A26" s="2" t="str">
        <f>'TRB Record'!A25</f>
        <v>replicate 12</v>
      </c>
      <c r="C26" s="10">
        <f>'TRB Record'!C25</f>
        <v>0</v>
      </c>
      <c r="D26" s="2">
        <f>Lignin!E25</f>
        <v>0</v>
      </c>
      <c r="E26" s="2">
        <f>Lignin!S25</f>
        <v>86.73</v>
      </c>
      <c r="G26" s="12">
        <f t="shared" si="0"/>
        <v>0</v>
      </c>
      <c r="H26" s="12">
        <f t="shared" si="1"/>
        <v>0</v>
      </c>
      <c r="I26" s="12">
        <f>AVERAGE(H25:H26)</f>
        <v>0</v>
      </c>
    </row>
    <row r="27" spans="1:9">
      <c r="A27" s="2">
        <f>'TRB Record'!A26</f>
        <v>13</v>
      </c>
      <c r="C27" s="10">
        <f>'TRB Record'!C26</f>
        <v>0</v>
      </c>
      <c r="D27" s="2">
        <f>Lignin!E26</f>
        <v>0</v>
      </c>
      <c r="E27" s="2">
        <f>Lignin!S26</f>
        <v>86.73</v>
      </c>
      <c r="G27" s="12">
        <f t="shared" si="0"/>
        <v>0</v>
      </c>
      <c r="H27" s="12">
        <f t="shared" si="1"/>
        <v>0</v>
      </c>
      <c r="I27" s="12"/>
    </row>
    <row r="28" spans="1:9">
      <c r="A28" s="2" t="str">
        <f>'TRB Record'!A27</f>
        <v>replicate 13</v>
      </c>
      <c r="C28" s="10">
        <f>'TRB Record'!C27</f>
        <v>0</v>
      </c>
      <c r="D28" s="2">
        <f>Lignin!E27</f>
        <v>0</v>
      </c>
      <c r="E28" s="2">
        <f>Lignin!S27</f>
        <v>86.73</v>
      </c>
      <c r="G28" s="12">
        <f t="shared" si="0"/>
        <v>0</v>
      </c>
      <c r="H28" s="12">
        <f t="shared" si="1"/>
        <v>0</v>
      </c>
      <c r="I28" s="12">
        <f>AVERAGE(H27:H28)</f>
        <v>0</v>
      </c>
    </row>
    <row r="29" spans="1:9">
      <c r="A29" s="2">
        <f>'TRB Record'!A28</f>
        <v>14</v>
      </c>
      <c r="C29" s="10">
        <f>'TRB Record'!C28</f>
        <v>0</v>
      </c>
      <c r="D29" s="2">
        <f>Lignin!E28</f>
        <v>0</v>
      </c>
      <c r="E29" s="2">
        <f>Lignin!S28</f>
        <v>86.73</v>
      </c>
      <c r="G29" s="12">
        <f t="shared" si="0"/>
        <v>0</v>
      </c>
      <c r="H29" s="12">
        <f t="shared" si="1"/>
        <v>0</v>
      </c>
      <c r="I29" s="12"/>
    </row>
    <row r="30" spans="1:9">
      <c r="A30" s="2" t="str">
        <f>'TRB Record'!A29</f>
        <v>replicate 14</v>
      </c>
      <c r="C30" s="10">
        <f>'TRB Record'!C29</f>
        <v>0</v>
      </c>
      <c r="D30" s="2">
        <f>Lignin!E29</f>
        <v>0</v>
      </c>
      <c r="E30" s="2">
        <f>Lignin!S29</f>
        <v>86.73</v>
      </c>
      <c r="G30" s="12">
        <f t="shared" si="0"/>
        <v>0</v>
      </c>
      <c r="H30" s="12">
        <f t="shared" si="1"/>
        <v>0</v>
      </c>
      <c r="I30" s="12">
        <f>AVERAGE(H29:H30)</f>
        <v>0</v>
      </c>
    </row>
    <row r="31" spans="1:9">
      <c r="A31" s="2">
        <f>'TRB Record'!A30</f>
        <v>15</v>
      </c>
      <c r="C31" s="10">
        <f>'TRB Record'!C30</f>
        <v>0</v>
      </c>
      <c r="D31" s="2">
        <f>Lignin!E30</f>
        <v>0</v>
      </c>
      <c r="E31" s="2">
        <f>Lignin!S30</f>
        <v>86.73</v>
      </c>
      <c r="G31" s="12">
        <f t="shared" si="0"/>
        <v>0</v>
      </c>
      <c r="H31" s="12">
        <f t="shared" si="1"/>
        <v>0</v>
      </c>
      <c r="I31" s="12"/>
    </row>
    <row r="32" spans="1:9">
      <c r="A32" s="2" t="str">
        <f>'TRB Record'!A31</f>
        <v>replicate 15</v>
      </c>
      <c r="C32" s="10">
        <f>'TRB Record'!C31</f>
        <v>0</v>
      </c>
      <c r="D32" s="2">
        <f>Lignin!E31</f>
        <v>0</v>
      </c>
      <c r="E32" s="2">
        <f>Lignin!S31</f>
        <v>86.73</v>
      </c>
      <c r="G32" s="12">
        <f t="shared" si="0"/>
        <v>0</v>
      </c>
      <c r="H32" s="12">
        <f t="shared" si="1"/>
        <v>0</v>
      </c>
      <c r="I32" s="12">
        <f>AVERAGE(H31:H32)</f>
        <v>0</v>
      </c>
    </row>
    <row r="33" spans="1:9">
      <c r="A33" s="2">
        <f>'TRB Record'!A32</f>
        <v>16</v>
      </c>
      <c r="C33" s="10">
        <f>'TRB Record'!C32</f>
        <v>0</v>
      </c>
      <c r="D33" s="2">
        <f>Lignin!E32</f>
        <v>0</v>
      </c>
      <c r="E33" s="2">
        <f>Lignin!S32</f>
        <v>86.73</v>
      </c>
      <c r="G33" s="12">
        <f t="shared" si="0"/>
        <v>0</v>
      </c>
      <c r="H33" s="12">
        <f t="shared" si="1"/>
        <v>0</v>
      </c>
      <c r="I33" s="12"/>
    </row>
    <row r="34" spans="1:9">
      <c r="A34" s="2" t="str">
        <f>'TRB Record'!A33</f>
        <v>replicate 16</v>
      </c>
      <c r="C34" s="10">
        <f>'TRB Record'!C33</f>
        <v>0</v>
      </c>
      <c r="D34" s="2">
        <f>Lignin!E33</f>
        <v>0</v>
      </c>
      <c r="E34" s="2">
        <f>Lignin!S33</f>
        <v>86.73</v>
      </c>
      <c r="G34" s="12">
        <f t="shared" si="0"/>
        <v>0</v>
      </c>
      <c r="H34" s="12">
        <f t="shared" si="1"/>
        <v>0</v>
      </c>
      <c r="I34" s="12">
        <f>AVERAGE(H33:H34)</f>
        <v>0</v>
      </c>
    </row>
    <row r="35" spans="1:9">
      <c r="A35" s="2">
        <f>'TRB Record'!A34</f>
        <v>17</v>
      </c>
      <c r="C35" s="10">
        <f>'TRB Record'!C34</f>
        <v>0</v>
      </c>
      <c r="D35" s="2">
        <f>Lignin!E34</f>
        <v>0</v>
      </c>
      <c r="E35" s="2">
        <f>Lignin!S34</f>
        <v>86.73</v>
      </c>
      <c r="G35" s="12">
        <f t="shared" si="0"/>
        <v>0</v>
      </c>
      <c r="H35" s="12">
        <f t="shared" si="1"/>
        <v>0</v>
      </c>
      <c r="I35" s="12"/>
    </row>
    <row r="36" spans="1:9">
      <c r="A36" s="2" t="str">
        <f>'TRB Record'!A35</f>
        <v>replicate 17</v>
      </c>
      <c r="C36" s="10">
        <f>'TRB Record'!C35</f>
        <v>0</v>
      </c>
      <c r="D36" s="2">
        <f>Lignin!E35</f>
        <v>0</v>
      </c>
      <c r="E36" s="2">
        <f>Lignin!S35</f>
        <v>86.73</v>
      </c>
      <c r="G36" s="12">
        <f t="shared" si="0"/>
        <v>0</v>
      </c>
      <c r="H36" s="12">
        <f t="shared" si="1"/>
        <v>0</v>
      </c>
      <c r="I36" s="12">
        <f>AVERAGE(H35:H36)</f>
        <v>0</v>
      </c>
    </row>
    <row r="37" spans="1:9">
      <c r="A37" s="2">
        <f>'TRB Record'!A36</f>
        <v>18</v>
      </c>
      <c r="C37" s="10">
        <f>'TRB Record'!C36</f>
        <v>0</v>
      </c>
      <c r="D37" s="2">
        <f>Lignin!E36</f>
        <v>0</v>
      </c>
      <c r="E37" s="2">
        <f>Lignin!S36</f>
        <v>86.73</v>
      </c>
      <c r="G37" s="12">
        <f t="shared" si="0"/>
        <v>0</v>
      </c>
      <c r="H37" s="12">
        <f t="shared" si="1"/>
        <v>0</v>
      </c>
      <c r="I37" s="12"/>
    </row>
    <row r="38" spans="1:9">
      <c r="A38" s="2" t="str">
        <f>'TRB Record'!A37</f>
        <v>replicate 18</v>
      </c>
      <c r="C38" s="10">
        <f>'TRB Record'!C37</f>
        <v>0</v>
      </c>
      <c r="D38" s="2">
        <f>Lignin!E37</f>
        <v>0</v>
      </c>
      <c r="E38" s="2">
        <f>Lignin!S37</f>
        <v>86.73</v>
      </c>
      <c r="G38" s="12">
        <f t="shared" si="0"/>
        <v>0</v>
      </c>
      <c r="H38" s="12">
        <f t="shared" si="1"/>
        <v>0</v>
      </c>
      <c r="I38" s="12">
        <f>AVERAGE(H37:H38)</f>
        <v>0</v>
      </c>
    </row>
    <row r="39" spans="1:9">
      <c r="A39" s="2">
        <f>'TRB Record'!A38</f>
        <v>19</v>
      </c>
      <c r="C39" s="10">
        <f>'TRB Record'!C38</f>
        <v>0</v>
      </c>
      <c r="D39" s="2">
        <f>Lignin!E38</f>
        <v>0</v>
      </c>
      <c r="E39" s="2">
        <f>Lignin!S38</f>
        <v>86.73</v>
      </c>
      <c r="G39" s="12">
        <f t="shared" si="0"/>
        <v>0</v>
      </c>
      <c r="H39" s="12">
        <f t="shared" si="1"/>
        <v>0</v>
      </c>
      <c r="I39" s="12"/>
    </row>
    <row r="40" spans="1:9">
      <c r="A40" s="2" t="str">
        <f>'TRB Record'!A39</f>
        <v>replicate 19</v>
      </c>
      <c r="C40" s="10">
        <f>'TRB Record'!C39</f>
        <v>0</v>
      </c>
      <c r="D40" s="2">
        <f>Lignin!E39</f>
        <v>0</v>
      </c>
      <c r="E40" s="2">
        <f>Lignin!S39</f>
        <v>86.73</v>
      </c>
      <c r="G40" s="12">
        <f t="shared" si="0"/>
        <v>0</v>
      </c>
      <c r="H40" s="12">
        <f t="shared" si="1"/>
        <v>0</v>
      </c>
      <c r="I40" s="12">
        <f>AVERAGE(H39:H40)</f>
        <v>0</v>
      </c>
    </row>
    <row r="41" spans="1:9">
      <c r="A41" s="2">
        <f>'TRB Record'!A40</f>
        <v>20</v>
      </c>
      <c r="C41" s="10">
        <f>'TRB Record'!C40</f>
        <v>0</v>
      </c>
      <c r="D41" s="2">
        <f>Lignin!E40</f>
        <v>0</v>
      </c>
      <c r="E41" s="2">
        <f>Lignin!S40</f>
        <v>86.73</v>
      </c>
      <c r="G41" s="12">
        <f t="shared" si="0"/>
        <v>0</v>
      </c>
      <c r="H41" s="12">
        <f t="shared" si="1"/>
        <v>0</v>
      </c>
      <c r="I41" s="12"/>
    </row>
    <row r="42" spans="1:9">
      <c r="A42" s="2" t="str">
        <f>'TRB Record'!A41</f>
        <v>replicate 20</v>
      </c>
      <c r="C42" s="10">
        <f>'TRB Record'!C41</f>
        <v>0</v>
      </c>
      <c r="D42" s="2">
        <f>Lignin!E41</f>
        <v>0</v>
      </c>
      <c r="E42" s="2">
        <f>Lignin!S41</f>
        <v>86.73</v>
      </c>
      <c r="G42" s="12">
        <f t="shared" si="0"/>
        <v>0</v>
      </c>
      <c r="H42" s="12">
        <f t="shared" si="1"/>
        <v>0</v>
      </c>
      <c r="I42" s="12">
        <f>AVERAGE(H41:H42)</f>
        <v>0</v>
      </c>
    </row>
    <row r="43" spans="1:9">
      <c r="A43" s="2">
        <f>'TRB Record'!A42</f>
        <v>21</v>
      </c>
      <c r="C43" s="10">
        <f>'TRB Record'!C42</f>
        <v>0</v>
      </c>
      <c r="D43" s="2">
        <f>Lignin!E42</f>
        <v>0</v>
      </c>
      <c r="E43" s="2">
        <f>Lignin!S42</f>
        <v>86.73</v>
      </c>
      <c r="G43" s="12">
        <f t="shared" si="0"/>
        <v>0</v>
      </c>
      <c r="H43" s="12">
        <f t="shared" si="1"/>
        <v>0</v>
      </c>
      <c r="I43" s="12"/>
    </row>
    <row r="44" spans="1:9">
      <c r="A44" s="2" t="str">
        <f>'TRB Record'!A43</f>
        <v>replicate 21</v>
      </c>
      <c r="C44" s="10">
        <f>'TRB Record'!C43</f>
        <v>0</v>
      </c>
      <c r="D44" s="2">
        <f>Lignin!E43</f>
        <v>0</v>
      </c>
      <c r="E44" s="2">
        <f>Lignin!S43</f>
        <v>86.73</v>
      </c>
      <c r="G44" s="12">
        <f t="shared" si="0"/>
        <v>0</v>
      </c>
      <c r="H44" s="12">
        <f t="shared" si="1"/>
        <v>0</v>
      </c>
      <c r="I44" s="12">
        <f>AVERAGE(H43:H44)</f>
        <v>0</v>
      </c>
    </row>
    <row r="45" spans="1:9">
      <c r="A45" s="2">
        <f>'TRB Record'!A44</f>
        <v>22</v>
      </c>
      <c r="C45" s="10">
        <f>'TRB Record'!C44</f>
        <v>0</v>
      </c>
      <c r="D45" s="2">
        <f>Lignin!E44</f>
        <v>0</v>
      </c>
      <c r="E45" s="2">
        <f>Lignin!S44</f>
        <v>86.73</v>
      </c>
      <c r="G45" s="12">
        <f t="shared" si="0"/>
        <v>0</v>
      </c>
      <c r="H45" s="12">
        <f t="shared" si="1"/>
        <v>0</v>
      </c>
      <c r="I45" s="12"/>
    </row>
    <row r="46" spans="1:9">
      <c r="A46" s="2" t="str">
        <f>'TRB Record'!A45</f>
        <v>replicate 22</v>
      </c>
      <c r="C46" s="10">
        <f>'TRB Record'!C45</f>
        <v>0</v>
      </c>
      <c r="D46" s="2">
        <f>Lignin!E45</f>
        <v>0</v>
      </c>
      <c r="E46" s="2">
        <f>Lignin!S45</f>
        <v>86.73</v>
      </c>
      <c r="G46" s="12">
        <f t="shared" si="0"/>
        <v>0</v>
      </c>
      <c r="H46" s="12">
        <f t="shared" si="1"/>
        <v>0</v>
      </c>
      <c r="I46" s="12">
        <f>AVERAGE(H45:H46)</f>
        <v>0</v>
      </c>
    </row>
    <row r="47" spans="1:9">
      <c r="A47" s="2">
        <f>'TRB Record'!A46</f>
        <v>23</v>
      </c>
      <c r="C47" s="10">
        <f>'TRB Record'!C46</f>
        <v>0</v>
      </c>
      <c r="D47" s="2">
        <f>Lignin!E46</f>
        <v>0</v>
      </c>
      <c r="E47" s="2">
        <f>Lignin!S46</f>
        <v>86.73</v>
      </c>
      <c r="G47" s="12">
        <f t="shared" si="0"/>
        <v>0</v>
      </c>
      <c r="H47" s="12">
        <f t="shared" si="1"/>
        <v>0</v>
      </c>
      <c r="I47" s="12"/>
    </row>
    <row r="48" spans="1:9">
      <c r="A48" s="2" t="str">
        <f>'TRB Record'!A47</f>
        <v>replicate 23</v>
      </c>
      <c r="C48" s="10">
        <f>'TRB Record'!C47</f>
        <v>0</v>
      </c>
      <c r="D48" s="2">
        <f>Lignin!E47</f>
        <v>0</v>
      </c>
      <c r="E48" s="2">
        <f>Lignin!S47</f>
        <v>86.73</v>
      </c>
      <c r="G48" s="12">
        <f t="shared" si="0"/>
        <v>0</v>
      </c>
      <c r="H48" s="12">
        <f t="shared" si="1"/>
        <v>0</v>
      </c>
      <c r="I48" s="12">
        <f>AVERAGE(H47:H48)</f>
        <v>0</v>
      </c>
    </row>
    <row r="49" spans="1:9">
      <c r="A49" s="2">
        <f>'TRB Record'!A48</f>
        <v>24</v>
      </c>
      <c r="C49" s="10">
        <f>'TRB Record'!C48</f>
        <v>0</v>
      </c>
      <c r="D49" s="2">
        <f>Lignin!E48</f>
        <v>0</v>
      </c>
      <c r="E49" s="2">
        <f>Lignin!S48</f>
        <v>86.73</v>
      </c>
      <c r="G49" s="12">
        <f t="shared" si="0"/>
        <v>0</v>
      </c>
      <c r="H49" s="12">
        <f t="shared" si="1"/>
        <v>0</v>
      </c>
      <c r="I49" s="12"/>
    </row>
    <row r="50" spans="1:9">
      <c r="A50" s="2" t="str">
        <f>'TRB Record'!A49</f>
        <v>replicate 24</v>
      </c>
      <c r="C50" s="10">
        <f>'TRB Record'!C49</f>
        <v>0</v>
      </c>
      <c r="D50" s="2">
        <f>Lignin!E49</f>
        <v>0</v>
      </c>
      <c r="E50" s="2">
        <f>Lignin!S49</f>
        <v>86.73</v>
      </c>
      <c r="G50" s="12">
        <f t="shared" si="0"/>
        <v>0</v>
      </c>
      <c r="H50" s="12">
        <f t="shared" si="1"/>
        <v>0</v>
      </c>
      <c r="I50" s="12">
        <f>AVERAGE(H49:H50)</f>
        <v>0</v>
      </c>
    </row>
    <row r="51" spans="1:9">
      <c r="A51" s="2">
        <f>'TRB Record'!A50</f>
        <v>25</v>
      </c>
      <c r="C51" s="10">
        <f>'TRB Record'!C50</f>
        <v>0</v>
      </c>
      <c r="D51" s="2">
        <f>Lignin!E50</f>
        <v>0</v>
      </c>
      <c r="E51" s="2">
        <f>Lignin!S50</f>
        <v>86.73</v>
      </c>
      <c r="G51" s="12">
        <f t="shared" ref="G51:G62" si="2">F51*E51</f>
        <v>0</v>
      </c>
      <c r="H51" s="12">
        <f t="shared" si="1"/>
        <v>0</v>
      </c>
      <c r="I51" s="12"/>
    </row>
    <row r="52" spans="1:9">
      <c r="A52" s="2" t="str">
        <f>'TRB Record'!A51</f>
        <v>replicate 25</v>
      </c>
      <c r="C52" s="10">
        <f>'TRB Record'!C51</f>
        <v>0</v>
      </c>
      <c r="D52" s="2">
        <f>Lignin!E51</f>
        <v>0</v>
      </c>
      <c r="E52" s="2">
        <f>Lignin!S51</f>
        <v>86.73</v>
      </c>
      <c r="G52" s="12">
        <f t="shared" si="2"/>
        <v>0</v>
      </c>
      <c r="H52" s="12">
        <f t="shared" si="1"/>
        <v>0</v>
      </c>
      <c r="I52" s="12">
        <f>AVERAGE(H51:H52)</f>
        <v>0</v>
      </c>
    </row>
    <row r="53" spans="1:9">
      <c r="A53" s="2">
        <f>'TRB Record'!A52</f>
        <v>26</v>
      </c>
      <c r="C53" s="10">
        <f>'TRB Record'!C52</f>
        <v>0</v>
      </c>
      <c r="D53" s="2">
        <f>Lignin!E52</f>
        <v>0</v>
      </c>
      <c r="E53" s="2">
        <f>Lignin!S52</f>
        <v>86.73</v>
      </c>
      <c r="G53" s="12">
        <f t="shared" si="2"/>
        <v>0</v>
      </c>
      <c r="H53" s="12">
        <f t="shared" si="1"/>
        <v>0</v>
      </c>
      <c r="I53" s="12"/>
    </row>
    <row r="54" spans="1:9">
      <c r="A54" s="2" t="str">
        <f>'TRB Record'!A53</f>
        <v>replicate 26</v>
      </c>
      <c r="C54" s="10">
        <f>'TRB Record'!C53</f>
        <v>0</v>
      </c>
      <c r="D54" s="2">
        <f>Lignin!E53</f>
        <v>0</v>
      </c>
      <c r="E54" s="2">
        <f>Lignin!S53</f>
        <v>86.73</v>
      </c>
      <c r="G54" s="12">
        <f t="shared" si="2"/>
        <v>0</v>
      </c>
      <c r="H54" s="12">
        <f t="shared" si="1"/>
        <v>0</v>
      </c>
      <c r="I54" s="12">
        <f>AVERAGE(H53:H54)</f>
        <v>0</v>
      </c>
    </row>
    <row r="55" spans="1:9">
      <c r="A55" s="2">
        <f>'TRB Record'!A54</f>
        <v>27</v>
      </c>
      <c r="C55" s="10">
        <f>'TRB Record'!C54</f>
        <v>0</v>
      </c>
      <c r="D55" s="2">
        <f>Lignin!E54</f>
        <v>0</v>
      </c>
      <c r="E55" s="2">
        <f>Lignin!S54</f>
        <v>86.73</v>
      </c>
      <c r="G55" s="12">
        <f t="shared" si="2"/>
        <v>0</v>
      </c>
      <c r="H55" s="12">
        <f t="shared" si="1"/>
        <v>0</v>
      </c>
      <c r="I55" s="12"/>
    </row>
    <row r="56" spans="1:9">
      <c r="A56" s="2" t="str">
        <f>'TRB Record'!A55</f>
        <v>replicate 27</v>
      </c>
      <c r="C56" s="10">
        <f>'TRB Record'!C55</f>
        <v>0</v>
      </c>
      <c r="D56" s="2">
        <f>Lignin!E55</f>
        <v>0</v>
      </c>
      <c r="E56" s="2">
        <f>Lignin!S55</f>
        <v>86.73</v>
      </c>
      <c r="G56" s="12">
        <f t="shared" si="2"/>
        <v>0</v>
      </c>
      <c r="H56" s="12">
        <f t="shared" si="1"/>
        <v>0</v>
      </c>
      <c r="I56" s="12">
        <f>AVERAGE(H55:H56)</f>
        <v>0</v>
      </c>
    </row>
    <row r="57" spans="1:9">
      <c r="A57" s="2">
        <f>'TRB Record'!A56</f>
        <v>28</v>
      </c>
      <c r="C57" s="10">
        <f>'TRB Record'!C56</f>
        <v>0</v>
      </c>
      <c r="D57" s="2">
        <f>Lignin!E56</f>
        <v>0</v>
      </c>
      <c r="E57" s="2">
        <f>Lignin!S56</f>
        <v>86.73</v>
      </c>
      <c r="G57" s="12">
        <f t="shared" si="2"/>
        <v>0</v>
      </c>
      <c r="H57" s="12">
        <f t="shared" si="1"/>
        <v>0</v>
      </c>
      <c r="I57" s="12"/>
    </row>
    <row r="58" spans="1:9">
      <c r="A58" s="2" t="str">
        <f>'TRB Record'!A57</f>
        <v>replicate 28</v>
      </c>
      <c r="C58" s="10">
        <f>'TRB Record'!C57</f>
        <v>0</v>
      </c>
      <c r="D58" s="2">
        <f>Lignin!E57</f>
        <v>0</v>
      </c>
      <c r="E58" s="2">
        <f>Lignin!S57</f>
        <v>86.73</v>
      </c>
      <c r="G58" s="12">
        <f t="shared" si="2"/>
        <v>0</v>
      </c>
      <c r="H58" s="12">
        <f t="shared" si="1"/>
        <v>0</v>
      </c>
      <c r="I58" s="12">
        <f>AVERAGE(H57:H58)</f>
        <v>0</v>
      </c>
    </row>
    <row r="59" spans="1:9">
      <c r="A59" s="2">
        <f>'TRB Record'!A58</f>
        <v>29</v>
      </c>
      <c r="C59" s="10">
        <f>'TRB Record'!C58</f>
        <v>0</v>
      </c>
      <c r="D59" s="2">
        <f>Lignin!E58</f>
        <v>0</v>
      </c>
      <c r="E59" s="2">
        <f>Lignin!S58</f>
        <v>86.73</v>
      </c>
      <c r="G59" s="12">
        <f t="shared" si="2"/>
        <v>0</v>
      </c>
      <c r="H59" s="12">
        <f t="shared" si="1"/>
        <v>0</v>
      </c>
      <c r="I59" s="12"/>
    </row>
    <row r="60" spans="1:9">
      <c r="A60" s="2" t="str">
        <f>'TRB Record'!A59</f>
        <v>replicate 29</v>
      </c>
      <c r="C60" s="10">
        <f>'TRB Record'!C59</f>
        <v>0</v>
      </c>
      <c r="D60" s="2">
        <f>Lignin!E59</f>
        <v>0</v>
      </c>
      <c r="E60" s="2">
        <f>Lignin!S59</f>
        <v>86.73</v>
      </c>
      <c r="G60" s="12">
        <f t="shared" si="2"/>
        <v>0</v>
      </c>
      <c r="H60" s="12">
        <f t="shared" si="1"/>
        <v>0</v>
      </c>
      <c r="I60" s="12">
        <f>AVERAGE(H59:H60)</f>
        <v>0</v>
      </c>
    </row>
    <row r="61" spans="1:9">
      <c r="A61" s="2">
        <f>'TRB Record'!A60</f>
        <v>30</v>
      </c>
      <c r="C61" s="10">
        <f>'TRB Record'!C60</f>
        <v>0</v>
      </c>
      <c r="D61" s="2">
        <f>Lignin!E60</f>
        <v>0</v>
      </c>
      <c r="E61" s="2">
        <f>Lignin!S60</f>
        <v>86.73</v>
      </c>
      <c r="G61" s="12">
        <f t="shared" si="2"/>
        <v>0</v>
      </c>
      <c r="H61" s="12">
        <f t="shared" si="1"/>
        <v>0</v>
      </c>
      <c r="I61" s="12"/>
    </row>
    <row r="62" spans="1:9">
      <c r="A62" s="2" t="str">
        <f>'TRB Record'!A61</f>
        <v>replicate 30</v>
      </c>
      <c r="C62" s="10">
        <f>'TRB Record'!C61</f>
        <v>0</v>
      </c>
      <c r="D62" s="2">
        <f>Lignin!E61</f>
        <v>0</v>
      </c>
      <c r="E62" s="2">
        <f>Lignin!S61</f>
        <v>86.73</v>
      </c>
      <c r="G62" s="12">
        <f t="shared" si="2"/>
        <v>0</v>
      </c>
      <c r="H62" s="12">
        <f t="shared" si="1"/>
        <v>0</v>
      </c>
      <c r="I62" s="12">
        <f>AVERAGE(H61:H62)</f>
        <v>0</v>
      </c>
    </row>
  </sheetData>
  <sheetProtection sheet="1" objects="1" scenarios="1"/>
  <phoneticPr fontId="0"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BC30-17C8-470C-BD95-A1074194C205}">
  <sheetPr>
    <pageSetUpPr fitToPage="1"/>
  </sheetPr>
  <dimension ref="A1:L62"/>
  <sheetViews>
    <sheetView workbookViewId="0">
      <pane xSplit="3" ySplit="2" topLeftCell="D3" activePane="bottomRight" state="frozenSplit"/>
      <selection pane="bottomRight" activeCell="H3" sqref="H3:H62"/>
      <selection pane="bottomLeft" activeCell="A18" sqref="A18"/>
      <selection pane="topRight" activeCell="F1" sqref="F1"/>
    </sheetView>
  </sheetViews>
  <sheetFormatPr defaultColWidth="10.85546875" defaultRowHeight="12"/>
  <cols>
    <col min="1" max="1" width="10.85546875" style="2" customWidth="1"/>
    <col min="2" max="2" width="10.85546875" style="3" customWidth="1"/>
    <col min="3" max="3" width="16.42578125" style="10" customWidth="1"/>
    <col min="4" max="4" width="15.85546875" style="2" bestFit="1" customWidth="1"/>
    <col min="5" max="5" width="7" style="2" customWidth="1"/>
    <col min="6" max="6" width="7" style="3" customWidth="1"/>
    <col min="7" max="10" width="7" style="2" customWidth="1"/>
    <col min="11" max="11" width="14.7109375" style="1" bestFit="1" customWidth="1"/>
    <col min="12" max="16384" width="10.85546875" style="1"/>
  </cols>
  <sheetData>
    <row r="1" spans="1:12">
      <c r="K1" s="60" t="s">
        <v>96</v>
      </c>
      <c r="L1" s="40"/>
    </row>
    <row r="2" spans="1:12" s="18" customFormat="1" ht="87.75">
      <c r="A2" s="18" t="s">
        <v>0</v>
      </c>
      <c r="B2" s="41" t="s">
        <v>136</v>
      </c>
      <c r="C2" s="22" t="s">
        <v>2</v>
      </c>
      <c r="D2" s="18" t="s">
        <v>64</v>
      </c>
      <c r="E2" s="18" t="s">
        <v>108</v>
      </c>
      <c r="F2" s="41" t="s">
        <v>137</v>
      </c>
      <c r="G2" s="18" t="s">
        <v>138</v>
      </c>
      <c r="H2" s="18" t="s">
        <v>139</v>
      </c>
      <c r="I2" s="18" t="s">
        <v>140</v>
      </c>
      <c r="J2" s="18" t="s">
        <v>61</v>
      </c>
    </row>
    <row r="3" spans="1:12">
      <c r="A3" s="2">
        <f>'TRB Record'!A2</f>
        <v>1</v>
      </c>
      <c r="C3" s="10">
        <f>'TRB Record'!C2</f>
        <v>0</v>
      </c>
      <c r="D3" s="2">
        <f>Lignin!E2</f>
        <v>0</v>
      </c>
      <c r="E3" s="2">
        <f>Lignin!S2</f>
        <v>86.73</v>
      </c>
      <c r="G3" s="12">
        <f>F3*E3</f>
        <v>0</v>
      </c>
      <c r="H3" s="15">
        <f>59/60</f>
        <v>0.98333333333333328</v>
      </c>
      <c r="I3" s="12">
        <f>IF(D3=0,0,100*(H3*G3/D3))</f>
        <v>0</v>
      </c>
      <c r="J3" s="12"/>
    </row>
    <row r="4" spans="1:12">
      <c r="A4" s="2" t="str">
        <f>'TRB Record'!A3</f>
        <v>replicate 1</v>
      </c>
      <c r="C4" s="10">
        <f>'TRB Record'!C3</f>
        <v>0</v>
      </c>
      <c r="D4" s="2">
        <f>Lignin!E3</f>
        <v>0</v>
      </c>
      <c r="E4" s="2">
        <f>Lignin!S3</f>
        <v>86.73</v>
      </c>
      <c r="G4" s="12">
        <f t="shared" ref="G4:G50" si="0">F4*E4</f>
        <v>0</v>
      </c>
      <c r="H4" s="15">
        <f t="shared" ref="H4:H62" si="1">59/60</f>
        <v>0.98333333333333328</v>
      </c>
      <c r="I4" s="12">
        <f t="shared" ref="I4:I62" si="2">IF(D4=0,0,100*(H4*G4/D4))</f>
        <v>0</v>
      </c>
      <c r="J4" s="12">
        <f>AVERAGE(I3,I4)</f>
        <v>0</v>
      </c>
    </row>
    <row r="5" spans="1:12">
      <c r="A5" s="2">
        <f>'TRB Record'!A4</f>
        <v>2</v>
      </c>
      <c r="C5" s="10">
        <f>'TRB Record'!C4</f>
        <v>0</v>
      </c>
      <c r="D5" s="2">
        <f>Lignin!E4</f>
        <v>0</v>
      </c>
      <c r="E5" s="2">
        <f>Lignin!S4</f>
        <v>86.73</v>
      </c>
      <c r="G5" s="12">
        <f t="shared" si="0"/>
        <v>0</v>
      </c>
      <c r="H5" s="15">
        <f t="shared" si="1"/>
        <v>0.98333333333333328</v>
      </c>
      <c r="I5" s="12">
        <f t="shared" si="2"/>
        <v>0</v>
      </c>
      <c r="J5" s="12"/>
    </row>
    <row r="6" spans="1:12">
      <c r="A6" s="2" t="str">
        <f>'TRB Record'!A5</f>
        <v>replicate 2</v>
      </c>
      <c r="C6" s="10">
        <f>'TRB Record'!C5</f>
        <v>0</v>
      </c>
      <c r="D6" s="2">
        <f>Lignin!E5</f>
        <v>0</v>
      </c>
      <c r="E6" s="2">
        <f>Lignin!S5</f>
        <v>86.73</v>
      </c>
      <c r="G6" s="12">
        <f t="shared" si="0"/>
        <v>0</v>
      </c>
      <c r="H6" s="15">
        <f t="shared" si="1"/>
        <v>0.98333333333333328</v>
      </c>
      <c r="I6" s="12">
        <f t="shared" si="2"/>
        <v>0</v>
      </c>
      <c r="J6" s="12">
        <f>AVERAGE(I5,I6)</f>
        <v>0</v>
      </c>
    </row>
    <row r="7" spans="1:12">
      <c r="A7" s="2">
        <f>'TRB Record'!A6</f>
        <v>3</v>
      </c>
      <c r="C7" s="10">
        <f>'TRB Record'!C6</f>
        <v>0</v>
      </c>
      <c r="D7" s="2">
        <f>Lignin!E6</f>
        <v>0</v>
      </c>
      <c r="E7" s="2">
        <f>Lignin!S6</f>
        <v>86.73</v>
      </c>
      <c r="G7" s="12">
        <f t="shared" si="0"/>
        <v>0</v>
      </c>
      <c r="H7" s="15">
        <f t="shared" si="1"/>
        <v>0.98333333333333328</v>
      </c>
      <c r="I7" s="12">
        <f t="shared" si="2"/>
        <v>0</v>
      </c>
      <c r="J7" s="12"/>
    </row>
    <row r="8" spans="1:12">
      <c r="A8" s="2" t="str">
        <f>'TRB Record'!A7</f>
        <v>replicate 3</v>
      </c>
      <c r="C8" s="10">
        <f>'TRB Record'!C7</f>
        <v>0</v>
      </c>
      <c r="D8" s="2">
        <f>Lignin!E7</f>
        <v>0</v>
      </c>
      <c r="E8" s="2">
        <f>Lignin!S7</f>
        <v>86.73</v>
      </c>
      <c r="G8" s="12">
        <f t="shared" si="0"/>
        <v>0</v>
      </c>
      <c r="H8" s="15">
        <f t="shared" si="1"/>
        <v>0.98333333333333328</v>
      </c>
      <c r="I8" s="12">
        <f t="shared" si="2"/>
        <v>0</v>
      </c>
      <c r="J8" s="12">
        <f>AVERAGE(I7,I8)</f>
        <v>0</v>
      </c>
    </row>
    <row r="9" spans="1:12">
      <c r="A9" s="2">
        <f>'TRB Record'!A8</f>
        <v>4</v>
      </c>
      <c r="C9" s="10">
        <f>'TRB Record'!C8</f>
        <v>0</v>
      </c>
      <c r="D9" s="2">
        <f>Lignin!E8</f>
        <v>0</v>
      </c>
      <c r="E9" s="2">
        <f>Lignin!S8</f>
        <v>86.73</v>
      </c>
      <c r="G9" s="12">
        <f t="shared" si="0"/>
        <v>0</v>
      </c>
      <c r="H9" s="15">
        <f t="shared" si="1"/>
        <v>0.98333333333333328</v>
      </c>
      <c r="I9" s="12">
        <f t="shared" si="2"/>
        <v>0</v>
      </c>
      <c r="J9" s="12"/>
    </row>
    <row r="10" spans="1:12">
      <c r="A10" s="2" t="str">
        <f>'TRB Record'!A9</f>
        <v>replicate 4</v>
      </c>
      <c r="C10" s="10">
        <f>'TRB Record'!C9</f>
        <v>0</v>
      </c>
      <c r="D10" s="2">
        <f>Lignin!E9</f>
        <v>0</v>
      </c>
      <c r="E10" s="2">
        <f>Lignin!S9</f>
        <v>86.73</v>
      </c>
      <c r="G10" s="12">
        <f t="shared" si="0"/>
        <v>0</v>
      </c>
      <c r="H10" s="15">
        <f t="shared" si="1"/>
        <v>0.98333333333333328</v>
      </c>
      <c r="I10" s="12">
        <f t="shared" si="2"/>
        <v>0</v>
      </c>
      <c r="J10" s="12">
        <f>AVERAGE(I9,I10)</f>
        <v>0</v>
      </c>
    </row>
    <row r="11" spans="1:12">
      <c r="A11" s="2">
        <f>'TRB Record'!A10</f>
        <v>5</v>
      </c>
      <c r="C11" s="10">
        <f>'TRB Record'!C10</f>
        <v>0</v>
      </c>
      <c r="D11" s="2">
        <f>Lignin!E10</f>
        <v>0</v>
      </c>
      <c r="E11" s="2">
        <f>Lignin!S10</f>
        <v>86.73</v>
      </c>
      <c r="G11" s="12">
        <f t="shared" si="0"/>
        <v>0</v>
      </c>
      <c r="H11" s="15">
        <f t="shared" si="1"/>
        <v>0.98333333333333328</v>
      </c>
      <c r="I11" s="12">
        <f t="shared" si="2"/>
        <v>0</v>
      </c>
      <c r="J11" s="12"/>
    </row>
    <row r="12" spans="1:12">
      <c r="A12" s="2" t="str">
        <f>'TRB Record'!A11</f>
        <v>replicate 5</v>
      </c>
      <c r="C12" s="10">
        <f>'TRB Record'!C11</f>
        <v>0</v>
      </c>
      <c r="D12" s="2">
        <f>Lignin!E11</f>
        <v>0</v>
      </c>
      <c r="E12" s="2">
        <f>Lignin!S11</f>
        <v>86.73</v>
      </c>
      <c r="G12" s="12">
        <f t="shared" si="0"/>
        <v>0</v>
      </c>
      <c r="H12" s="15">
        <f t="shared" si="1"/>
        <v>0.98333333333333328</v>
      </c>
      <c r="I12" s="12">
        <f t="shared" si="2"/>
        <v>0</v>
      </c>
      <c r="J12" s="12">
        <f>AVERAGE(I11,I12)</f>
        <v>0</v>
      </c>
    </row>
    <row r="13" spans="1:12">
      <c r="A13" s="2">
        <f>'TRB Record'!A12</f>
        <v>6</v>
      </c>
      <c r="C13" s="10">
        <f>'TRB Record'!C12</f>
        <v>0</v>
      </c>
      <c r="D13" s="2">
        <f>Lignin!E12</f>
        <v>0</v>
      </c>
      <c r="E13" s="2">
        <f>Lignin!S12</f>
        <v>86.73</v>
      </c>
      <c r="G13" s="12">
        <f t="shared" si="0"/>
        <v>0</v>
      </c>
      <c r="H13" s="15">
        <f t="shared" si="1"/>
        <v>0.98333333333333328</v>
      </c>
      <c r="I13" s="12">
        <f t="shared" si="2"/>
        <v>0</v>
      </c>
      <c r="J13" s="12"/>
    </row>
    <row r="14" spans="1:12">
      <c r="A14" s="2" t="str">
        <f>'TRB Record'!A13</f>
        <v>replicate 6</v>
      </c>
      <c r="C14" s="10">
        <f>'TRB Record'!C13</f>
        <v>0</v>
      </c>
      <c r="D14" s="2">
        <f>Lignin!E13</f>
        <v>0</v>
      </c>
      <c r="E14" s="2">
        <f>Lignin!S13</f>
        <v>86.73</v>
      </c>
      <c r="G14" s="12">
        <f t="shared" si="0"/>
        <v>0</v>
      </c>
      <c r="H14" s="15">
        <f t="shared" si="1"/>
        <v>0.98333333333333328</v>
      </c>
      <c r="I14" s="12">
        <f t="shared" si="2"/>
        <v>0</v>
      </c>
      <c r="J14" s="12">
        <f>AVERAGE(I13,I14)</f>
        <v>0</v>
      </c>
    </row>
    <row r="15" spans="1:12">
      <c r="A15" s="2">
        <f>'TRB Record'!A14</f>
        <v>7</v>
      </c>
      <c r="C15" s="10">
        <f>'TRB Record'!C14</f>
        <v>0</v>
      </c>
      <c r="D15" s="2">
        <f>Lignin!E14</f>
        <v>0</v>
      </c>
      <c r="E15" s="2">
        <f>Lignin!S14</f>
        <v>86.73</v>
      </c>
      <c r="G15" s="12">
        <f t="shared" si="0"/>
        <v>0</v>
      </c>
      <c r="H15" s="15">
        <f t="shared" si="1"/>
        <v>0.98333333333333328</v>
      </c>
      <c r="I15" s="12">
        <f t="shared" si="2"/>
        <v>0</v>
      </c>
      <c r="J15" s="12"/>
    </row>
    <row r="16" spans="1:12">
      <c r="A16" s="2" t="str">
        <f>'TRB Record'!A15</f>
        <v>replicate 7</v>
      </c>
      <c r="C16" s="10">
        <f>'TRB Record'!C15</f>
        <v>0</v>
      </c>
      <c r="D16" s="2">
        <f>Lignin!E15</f>
        <v>0</v>
      </c>
      <c r="E16" s="2">
        <f>Lignin!S15</f>
        <v>86.73</v>
      </c>
      <c r="G16" s="12">
        <f t="shared" si="0"/>
        <v>0</v>
      </c>
      <c r="H16" s="15">
        <f t="shared" si="1"/>
        <v>0.98333333333333328</v>
      </c>
      <c r="I16" s="12">
        <f t="shared" si="2"/>
        <v>0</v>
      </c>
      <c r="J16" s="12">
        <f>AVERAGE(I15,I16)</f>
        <v>0</v>
      </c>
    </row>
    <row r="17" spans="1:10">
      <c r="A17" s="2">
        <f>'TRB Record'!A16</f>
        <v>8</v>
      </c>
      <c r="C17" s="10">
        <f>'TRB Record'!C16</f>
        <v>0</v>
      </c>
      <c r="D17" s="2">
        <f>Lignin!E16</f>
        <v>0</v>
      </c>
      <c r="E17" s="2">
        <f>Lignin!S16</f>
        <v>86.73</v>
      </c>
      <c r="G17" s="12">
        <f t="shared" si="0"/>
        <v>0</v>
      </c>
      <c r="H17" s="15">
        <f t="shared" si="1"/>
        <v>0.98333333333333328</v>
      </c>
      <c r="I17" s="12">
        <f t="shared" si="2"/>
        <v>0</v>
      </c>
      <c r="J17" s="12"/>
    </row>
    <row r="18" spans="1:10">
      <c r="A18" s="2" t="str">
        <f>'TRB Record'!A17</f>
        <v>replicate 8</v>
      </c>
      <c r="C18" s="10">
        <f>'TRB Record'!C17</f>
        <v>0</v>
      </c>
      <c r="D18" s="2">
        <f>Lignin!E17</f>
        <v>0</v>
      </c>
      <c r="E18" s="2">
        <f>Lignin!S17</f>
        <v>86.73</v>
      </c>
      <c r="G18" s="12">
        <f t="shared" si="0"/>
        <v>0</v>
      </c>
      <c r="H18" s="15">
        <f t="shared" si="1"/>
        <v>0.98333333333333328</v>
      </c>
      <c r="I18" s="12">
        <f t="shared" si="2"/>
        <v>0</v>
      </c>
      <c r="J18" s="12">
        <f>AVERAGE(I17,I18)</f>
        <v>0</v>
      </c>
    </row>
    <row r="19" spans="1:10">
      <c r="A19" s="2">
        <f>'TRB Record'!A18</f>
        <v>9</v>
      </c>
      <c r="C19" s="10">
        <f>'TRB Record'!C18</f>
        <v>0</v>
      </c>
      <c r="D19" s="2">
        <f>Lignin!E18</f>
        <v>0</v>
      </c>
      <c r="E19" s="2">
        <f>Lignin!S18</f>
        <v>86.73</v>
      </c>
      <c r="G19" s="12">
        <f t="shared" si="0"/>
        <v>0</v>
      </c>
      <c r="H19" s="15">
        <f t="shared" si="1"/>
        <v>0.98333333333333328</v>
      </c>
      <c r="I19" s="12">
        <f t="shared" si="2"/>
        <v>0</v>
      </c>
      <c r="J19" s="12"/>
    </row>
    <row r="20" spans="1:10">
      <c r="A20" s="2" t="str">
        <f>'TRB Record'!A19</f>
        <v>replicate 9</v>
      </c>
      <c r="C20" s="10">
        <f>'TRB Record'!C19</f>
        <v>0</v>
      </c>
      <c r="D20" s="2">
        <f>Lignin!E19</f>
        <v>0</v>
      </c>
      <c r="E20" s="2">
        <f>Lignin!S19</f>
        <v>86.73</v>
      </c>
      <c r="G20" s="12">
        <f t="shared" si="0"/>
        <v>0</v>
      </c>
      <c r="H20" s="15">
        <f t="shared" si="1"/>
        <v>0.98333333333333328</v>
      </c>
      <c r="I20" s="12">
        <f t="shared" si="2"/>
        <v>0</v>
      </c>
      <c r="J20" s="12">
        <f>AVERAGE(I19,I20)</f>
        <v>0</v>
      </c>
    </row>
    <row r="21" spans="1:10">
      <c r="A21" s="2">
        <f>'TRB Record'!A20</f>
        <v>10</v>
      </c>
      <c r="C21" s="10">
        <f>'TRB Record'!C20</f>
        <v>0</v>
      </c>
      <c r="D21" s="2">
        <f>Lignin!E20</f>
        <v>0</v>
      </c>
      <c r="E21" s="2">
        <f>Lignin!S20</f>
        <v>86.73</v>
      </c>
      <c r="G21" s="12">
        <f t="shared" si="0"/>
        <v>0</v>
      </c>
      <c r="H21" s="15">
        <f t="shared" si="1"/>
        <v>0.98333333333333328</v>
      </c>
      <c r="I21" s="12">
        <f t="shared" si="2"/>
        <v>0</v>
      </c>
      <c r="J21" s="12"/>
    </row>
    <row r="22" spans="1:10">
      <c r="A22" s="2" t="str">
        <f>'TRB Record'!A21</f>
        <v>replicate 10</v>
      </c>
      <c r="C22" s="10">
        <f>'TRB Record'!C21</f>
        <v>0</v>
      </c>
      <c r="D22" s="2">
        <f>Lignin!E21</f>
        <v>0</v>
      </c>
      <c r="E22" s="2">
        <f>Lignin!S21</f>
        <v>86.73</v>
      </c>
      <c r="G22" s="12">
        <f t="shared" si="0"/>
        <v>0</v>
      </c>
      <c r="H22" s="15">
        <f t="shared" si="1"/>
        <v>0.98333333333333328</v>
      </c>
      <c r="I22" s="12">
        <f t="shared" si="2"/>
        <v>0</v>
      </c>
      <c r="J22" s="12">
        <f>AVERAGE(I21,I22)</f>
        <v>0</v>
      </c>
    </row>
    <row r="23" spans="1:10">
      <c r="A23" s="2">
        <f>'TRB Record'!A22</f>
        <v>11</v>
      </c>
      <c r="C23" s="10">
        <f>'TRB Record'!C22</f>
        <v>0</v>
      </c>
      <c r="D23" s="2">
        <f>Lignin!E22</f>
        <v>0</v>
      </c>
      <c r="E23" s="2">
        <f>Lignin!S22</f>
        <v>86.73</v>
      </c>
      <c r="G23" s="12">
        <f t="shared" si="0"/>
        <v>0</v>
      </c>
      <c r="H23" s="15">
        <f t="shared" si="1"/>
        <v>0.98333333333333328</v>
      </c>
      <c r="I23" s="12">
        <f t="shared" si="2"/>
        <v>0</v>
      </c>
      <c r="J23" s="12"/>
    </row>
    <row r="24" spans="1:10">
      <c r="A24" s="2" t="str">
        <f>'TRB Record'!A23</f>
        <v>replicate 11</v>
      </c>
      <c r="C24" s="10">
        <f>'TRB Record'!C23</f>
        <v>0</v>
      </c>
      <c r="D24" s="2">
        <f>Lignin!E23</f>
        <v>0</v>
      </c>
      <c r="E24" s="2">
        <f>Lignin!S23</f>
        <v>86.73</v>
      </c>
      <c r="G24" s="12">
        <f t="shared" si="0"/>
        <v>0</v>
      </c>
      <c r="H24" s="15">
        <f t="shared" si="1"/>
        <v>0.98333333333333328</v>
      </c>
      <c r="I24" s="12">
        <f t="shared" si="2"/>
        <v>0</v>
      </c>
      <c r="J24" s="12">
        <f>AVERAGE(I23,I24)</f>
        <v>0</v>
      </c>
    </row>
    <row r="25" spans="1:10">
      <c r="A25" s="2">
        <f>'TRB Record'!A24</f>
        <v>12</v>
      </c>
      <c r="C25" s="10">
        <f>'TRB Record'!C24</f>
        <v>0</v>
      </c>
      <c r="D25" s="2">
        <f>Lignin!E24</f>
        <v>0</v>
      </c>
      <c r="E25" s="2">
        <f>Lignin!S24</f>
        <v>86.73</v>
      </c>
      <c r="G25" s="12">
        <f t="shared" si="0"/>
        <v>0</v>
      </c>
      <c r="H25" s="15">
        <f t="shared" si="1"/>
        <v>0.98333333333333328</v>
      </c>
      <c r="I25" s="12">
        <f t="shared" si="2"/>
        <v>0</v>
      </c>
      <c r="J25" s="12"/>
    </row>
    <row r="26" spans="1:10">
      <c r="A26" s="2" t="str">
        <f>'TRB Record'!A25</f>
        <v>replicate 12</v>
      </c>
      <c r="C26" s="10">
        <f>'TRB Record'!C25</f>
        <v>0</v>
      </c>
      <c r="D26" s="2">
        <f>Lignin!E25</f>
        <v>0</v>
      </c>
      <c r="E26" s="2">
        <f>Lignin!S25</f>
        <v>86.73</v>
      </c>
      <c r="G26" s="12">
        <f t="shared" si="0"/>
        <v>0</v>
      </c>
      <c r="H26" s="15">
        <f t="shared" si="1"/>
        <v>0.98333333333333328</v>
      </c>
      <c r="I26" s="12">
        <f t="shared" si="2"/>
        <v>0</v>
      </c>
      <c r="J26" s="12">
        <f>AVERAGE(I25,I26)</f>
        <v>0</v>
      </c>
    </row>
    <row r="27" spans="1:10">
      <c r="A27" s="2">
        <f>'TRB Record'!A26</f>
        <v>13</v>
      </c>
      <c r="C27" s="10">
        <f>'TRB Record'!C26</f>
        <v>0</v>
      </c>
      <c r="D27" s="2">
        <f>Lignin!E26</f>
        <v>0</v>
      </c>
      <c r="E27" s="2">
        <f>Lignin!S26</f>
        <v>86.73</v>
      </c>
      <c r="G27" s="12">
        <f t="shared" si="0"/>
        <v>0</v>
      </c>
      <c r="H27" s="15">
        <f t="shared" si="1"/>
        <v>0.98333333333333328</v>
      </c>
      <c r="I27" s="12">
        <f t="shared" si="2"/>
        <v>0</v>
      </c>
      <c r="J27" s="12"/>
    </row>
    <row r="28" spans="1:10">
      <c r="A28" s="2" t="str">
        <f>'TRB Record'!A27</f>
        <v>replicate 13</v>
      </c>
      <c r="C28" s="10">
        <f>'TRB Record'!C27</f>
        <v>0</v>
      </c>
      <c r="D28" s="2">
        <f>Lignin!E27</f>
        <v>0</v>
      </c>
      <c r="E28" s="2">
        <f>Lignin!S27</f>
        <v>86.73</v>
      </c>
      <c r="G28" s="12">
        <f t="shared" si="0"/>
        <v>0</v>
      </c>
      <c r="H28" s="15">
        <f t="shared" si="1"/>
        <v>0.98333333333333328</v>
      </c>
      <c r="I28" s="12">
        <f t="shared" si="2"/>
        <v>0</v>
      </c>
      <c r="J28" s="12">
        <f>AVERAGE(I27,I28)</f>
        <v>0</v>
      </c>
    </row>
    <row r="29" spans="1:10">
      <c r="A29" s="2">
        <f>'TRB Record'!A28</f>
        <v>14</v>
      </c>
      <c r="C29" s="10">
        <f>'TRB Record'!C28</f>
        <v>0</v>
      </c>
      <c r="D29" s="2">
        <f>Lignin!E28</f>
        <v>0</v>
      </c>
      <c r="E29" s="2">
        <f>Lignin!S28</f>
        <v>86.73</v>
      </c>
      <c r="G29" s="12">
        <f t="shared" si="0"/>
        <v>0</v>
      </c>
      <c r="H29" s="15">
        <f t="shared" si="1"/>
        <v>0.98333333333333328</v>
      </c>
      <c r="I29" s="12">
        <f t="shared" si="2"/>
        <v>0</v>
      </c>
      <c r="J29" s="12"/>
    </row>
    <row r="30" spans="1:10">
      <c r="A30" s="2" t="str">
        <f>'TRB Record'!A29</f>
        <v>replicate 14</v>
      </c>
      <c r="C30" s="10">
        <f>'TRB Record'!C29</f>
        <v>0</v>
      </c>
      <c r="D30" s="2">
        <f>Lignin!E29</f>
        <v>0</v>
      </c>
      <c r="E30" s="2">
        <f>Lignin!S29</f>
        <v>86.73</v>
      </c>
      <c r="G30" s="12">
        <f t="shared" si="0"/>
        <v>0</v>
      </c>
      <c r="H30" s="15">
        <f t="shared" si="1"/>
        <v>0.98333333333333328</v>
      </c>
      <c r="I30" s="12">
        <f t="shared" si="2"/>
        <v>0</v>
      </c>
      <c r="J30" s="12">
        <f>AVERAGE(I29,I30)</f>
        <v>0</v>
      </c>
    </row>
    <row r="31" spans="1:10">
      <c r="A31" s="2">
        <f>'TRB Record'!A30</f>
        <v>15</v>
      </c>
      <c r="C31" s="10">
        <f>'TRB Record'!C30</f>
        <v>0</v>
      </c>
      <c r="D31" s="2">
        <f>Lignin!E30</f>
        <v>0</v>
      </c>
      <c r="E31" s="2">
        <f>Lignin!S30</f>
        <v>86.73</v>
      </c>
      <c r="G31" s="12">
        <f t="shared" si="0"/>
        <v>0</v>
      </c>
      <c r="H31" s="15">
        <f t="shared" si="1"/>
        <v>0.98333333333333328</v>
      </c>
      <c r="I31" s="12">
        <f t="shared" si="2"/>
        <v>0</v>
      </c>
      <c r="J31" s="12"/>
    </row>
    <row r="32" spans="1:10">
      <c r="A32" s="2" t="str">
        <f>'TRB Record'!A31</f>
        <v>replicate 15</v>
      </c>
      <c r="C32" s="10">
        <f>'TRB Record'!C31</f>
        <v>0</v>
      </c>
      <c r="D32" s="2">
        <f>Lignin!E31</f>
        <v>0</v>
      </c>
      <c r="E32" s="2">
        <f>Lignin!S31</f>
        <v>86.73</v>
      </c>
      <c r="G32" s="12">
        <f t="shared" si="0"/>
        <v>0</v>
      </c>
      <c r="H32" s="15">
        <f t="shared" si="1"/>
        <v>0.98333333333333328</v>
      </c>
      <c r="I32" s="12">
        <f t="shared" si="2"/>
        <v>0</v>
      </c>
      <c r="J32" s="12">
        <f>AVERAGE(I31,I32)</f>
        <v>0</v>
      </c>
    </row>
    <row r="33" spans="1:10">
      <c r="A33" s="2">
        <f>'TRB Record'!A32</f>
        <v>16</v>
      </c>
      <c r="C33" s="10">
        <f>'TRB Record'!C32</f>
        <v>0</v>
      </c>
      <c r="D33" s="2">
        <f>Lignin!E32</f>
        <v>0</v>
      </c>
      <c r="E33" s="2">
        <f>Lignin!S32</f>
        <v>86.73</v>
      </c>
      <c r="G33" s="12">
        <f t="shared" si="0"/>
        <v>0</v>
      </c>
      <c r="H33" s="15">
        <f t="shared" si="1"/>
        <v>0.98333333333333328</v>
      </c>
      <c r="I33" s="12">
        <f t="shared" si="2"/>
        <v>0</v>
      </c>
      <c r="J33" s="12"/>
    </row>
    <row r="34" spans="1:10">
      <c r="A34" s="2" t="str">
        <f>'TRB Record'!A33</f>
        <v>replicate 16</v>
      </c>
      <c r="C34" s="10">
        <f>'TRB Record'!C33</f>
        <v>0</v>
      </c>
      <c r="D34" s="2">
        <f>Lignin!E33</f>
        <v>0</v>
      </c>
      <c r="E34" s="2">
        <f>Lignin!S33</f>
        <v>86.73</v>
      </c>
      <c r="G34" s="12">
        <f t="shared" si="0"/>
        <v>0</v>
      </c>
      <c r="H34" s="15">
        <f t="shared" si="1"/>
        <v>0.98333333333333328</v>
      </c>
      <c r="I34" s="12">
        <f t="shared" si="2"/>
        <v>0</v>
      </c>
      <c r="J34" s="12">
        <f>AVERAGE(I33,I34)</f>
        <v>0</v>
      </c>
    </row>
    <row r="35" spans="1:10">
      <c r="A35" s="2">
        <f>'TRB Record'!A34</f>
        <v>17</v>
      </c>
      <c r="C35" s="10">
        <f>'TRB Record'!C34</f>
        <v>0</v>
      </c>
      <c r="D35" s="2">
        <f>Lignin!E34</f>
        <v>0</v>
      </c>
      <c r="E35" s="2">
        <f>Lignin!S34</f>
        <v>86.73</v>
      </c>
      <c r="G35" s="12">
        <f t="shared" si="0"/>
        <v>0</v>
      </c>
      <c r="H35" s="15">
        <f t="shared" si="1"/>
        <v>0.98333333333333328</v>
      </c>
      <c r="I35" s="12">
        <f t="shared" si="2"/>
        <v>0</v>
      </c>
      <c r="J35" s="12"/>
    </row>
    <row r="36" spans="1:10">
      <c r="A36" s="2" t="str">
        <f>'TRB Record'!A35</f>
        <v>replicate 17</v>
      </c>
      <c r="C36" s="10">
        <f>'TRB Record'!C35</f>
        <v>0</v>
      </c>
      <c r="D36" s="2">
        <f>Lignin!E35</f>
        <v>0</v>
      </c>
      <c r="E36" s="2">
        <f>Lignin!S35</f>
        <v>86.73</v>
      </c>
      <c r="G36" s="12">
        <f t="shared" si="0"/>
        <v>0</v>
      </c>
      <c r="H36" s="15">
        <f t="shared" si="1"/>
        <v>0.98333333333333328</v>
      </c>
      <c r="I36" s="12">
        <f t="shared" si="2"/>
        <v>0</v>
      </c>
      <c r="J36" s="12">
        <f>AVERAGE(I35,I36)</f>
        <v>0</v>
      </c>
    </row>
    <row r="37" spans="1:10">
      <c r="A37" s="2">
        <f>'TRB Record'!A36</f>
        <v>18</v>
      </c>
      <c r="C37" s="10">
        <f>'TRB Record'!C36</f>
        <v>0</v>
      </c>
      <c r="D37" s="2">
        <f>Lignin!E36</f>
        <v>0</v>
      </c>
      <c r="E37" s="2">
        <f>Lignin!S36</f>
        <v>86.73</v>
      </c>
      <c r="G37" s="12">
        <f t="shared" si="0"/>
        <v>0</v>
      </c>
      <c r="H37" s="15">
        <f t="shared" si="1"/>
        <v>0.98333333333333328</v>
      </c>
      <c r="I37" s="12">
        <f t="shared" si="2"/>
        <v>0</v>
      </c>
      <c r="J37" s="12"/>
    </row>
    <row r="38" spans="1:10">
      <c r="A38" s="2" t="str">
        <f>'TRB Record'!A37</f>
        <v>replicate 18</v>
      </c>
      <c r="C38" s="10">
        <f>'TRB Record'!C37</f>
        <v>0</v>
      </c>
      <c r="D38" s="2">
        <f>Lignin!E37</f>
        <v>0</v>
      </c>
      <c r="E38" s="2">
        <f>Lignin!S37</f>
        <v>86.73</v>
      </c>
      <c r="G38" s="12">
        <f t="shared" si="0"/>
        <v>0</v>
      </c>
      <c r="H38" s="15">
        <f t="shared" si="1"/>
        <v>0.98333333333333328</v>
      </c>
      <c r="I38" s="12">
        <f t="shared" si="2"/>
        <v>0</v>
      </c>
      <c r="J38" s="12">
        <f>AVERAGE(I37,I38)</f>
        <v>0</v>
      </c>
    </row>
    <row r="39" spans="1:10">
      <c r="A39" s="2">
        <f>'TRB Record'!A38</f>
        <v>19</v>
      </c>
      <c r="C39" s="10">
        <f>'TRB Record'!C38</f>
        <v>0</v>
      </c>
      <c r="D39" s="2">
        <f>Lignin!E38</f>
        <v>0</v>
      </c>
      <c r="E39" s="2">
        <f>Lignin!S38</f>
        <v>86.73</v>
      </c>
      <c r="G39" s="12">
        <f t="shared" si="0"/>
        <v>0</v>
      </c>
      <c r="H39" s="15">
        <f t="shared" si="1"/>
        <v>0.98333333333333328</v>
      </c>
      <c r="I39" s="12">
        <f t="shared" si="2"/>
        <v>0</v>
      </c>
      <c r="J39" s="12"/>
    </row>
    <row r="40" spans="1:10">
      <c r="A40" s="2" t="str">
        <f>'TRB Record'!A39</f>
        <v>replicate 19</v>
      </c>
      <c r="C40" s="10">
        <f>'TRB Record'!C39</f>
        <v>0</v>
      </c>
      <c r="D40" s="2">
        <f>Lignin!E39</f>
        <v>0</v>
      </c>
      <c r="E40" s="2">
        <f>Lignin!S39</f>
        <v>86.73</v>
      </c>
      <c r="G40" s="12">
        <f t="shared" si="0"/>
        <v>0</v>
      </c>
      <c r="H40" s="15">
        <f t="shared" si="1"/>
        <v>0.98333333333333328</v>
      </c>
      <c r="I40" s="12">
        <f t="shared" si="2"/>
        <v>0</v>
      </c>
      <c r="J40" s="12">
        <f>AVERAGE(I39,I40)</f>
        <v>0</v>
      </c>
    </row>
    <row r="41" spans="1:10">
      <c r="A41" s="2">
        <f>'TRB Record'!A40</f>
        <v>20</v>
      </c>
      <c r="C41" s="10">
        <f>'TRB Record'!C40</f>
        <v>0</v>
      </c>
      <c r="D41" s="2">
        <f>Lignin!E40</f>
        <v>0</v>
      </c>
      <c r="E41" s="2">
        <f>Lignin!S40</f>
        <v>86.73</v>
      </c>
      <c r="G41" s="12">
        <f t="shared" si="0"/>
        <v>0</v>
      </c>
      <c r="H41" s="15">
        <f t="shared" si="1"/>
        <v>0.98333333333333328</v>
      </c>
      <c r="I41" s="12">
        <f t="shared" si="2"/>
        <v>0</v>
      </c>
      <c r="J41" s="12"/>
    </row>
    <row r="42" spans="1:10">
      <c r="A42" s="2" t="str">
        <f>'TRB Record'!A41</f>
        <v>replicate 20</v>
      </c>
      <c r="C42" s="10">
        <f>'TRB Record'!C41</f>
        <v>0</v>
      </c>
      <c r="D42" s="2">
        <f>Lignin!E41</f>
        <v>0</v>
      </c>
      <c r="E42" s="2">
        <f>Lignin!S41</f>
        <v>86.73</v>
      </c>
      <c r="G42" s="12">
        <f t="shared" si="0"/>
        <v>0</v>
      </c>
      <c r="H42" s="15">
        <f t="shared" si="1"/>
        <v>0.98333333333333328</v>
      </c>
      <c r="I42" s="12">
        <f t="shared" si="2"/>
        <v>0</v>
      </c>
      <c r="J42" s="12">
        <f>AVERAGE(I41,I42)</f>
        <v>0</v>
      </c>
    </row>
    <row r="43" spans="1:10">
      <c r="A43" s="2">
        <f>'TRB Record'!A42</f>
        <v>21</v>
      </c>
      <c r="C43" s="10">
        <f>'TRB Record'!C42</f>
        <v>0</v>
      </c>
      <c r="D43" s="2">
        <f>Lignin!E42</f>
        <v>0</v>
      </c>
      <c r="E43" s="2">
        <f>Lignin!S42</f>
        <v>86.73</v>
      </c>
      <c r="G43" s="12">
        <f t="shared" si="0"/>
        <v>0</v>
      </c>
      <c r="H43" s="15">
        <f t="shared" si="1"/>
        <v>0.98333333333333328</v>
      </c>
      <c r="I43" s="12">
        <f t="shared" si="2"/>
        <v>0</v>
      </c>
      <c r="J43" s="12"/>
    </row>
    <row r="44" spans="1:10">
      <c r="A44" s="2" t="str">
        <f>'TRB Record'!A43</f>
        <v>replicate 21</v>
      </c>
      <c r="C44" s="10">
        <f>'TRB Record'!C43</f>
        <v>0</v>
      </c>
      <c r="D44" s="2">
        <f>Lignin!E43</f>
        <v>0</v>
      </c>
      <c r="E44" s="2">
        <f>Lignin!S43</f>
        <v>86.73</v>
      </c>
      <c r="G44" s="12">
        <f t="shared" si="0"/>
        <v>0</v>
      </c>
      <c r="H44" s="15">
        <f t="shared" si="1"/>
        <v>0.98333333333333328</v>
      </c>
      <c r="I44" s="12">
        <f t="shared" si="2"/>
        <v>0</v>
      </c>
      <c r="J44" s="12">
        <f>AVERAGE(I43,I44)</f>
        <v>0</v>
      </c>
    </row>
    <row r="45" spans="1:10">
      <c r="A45" s="2">
        <f>'TRB Record'!A44</f>
        <v>22</v>
      </c>
      <c r="C45" s="10">
        <f>'TRB Record'!C44</f>
        <v>0</v>
      </c>
      <c r="D45" s="2">
        <f>Lignin!E44</f>
        <v>0</v>
      </c>
      <c r="E45" s="2">
        <f>Lignin!S44</f>
        <v>86.73</v>
      </c>
      <c r="G45" s="12">
        <f t="shared" si="0"/>
        <v>0</v>
      </c>
      <c r="H45" s="15">
        <f t="shared" si="1"/>
        <v>0.98333333333333328</v>
      </c>
      <c r="I45" s="12">
        <f t="shared" si="2"/>
        <v>0</v>
      </c>
      <c r="J45" s="12"/>
    </row>
    <row r="46" spans="1:10">
      <c r="A46" s="2" t="str">
        <f>'TRB Record'!A45</f>
        <v>replicate 22</v>
      </c>
      <c r="C46" s="10">
        <f>'TRB Record'!C45</f>
        <v>0</v>
      </c>
      <c r="D46" s="2">
        <f>Lignin!E45</f>
        <v>0</v>
      </c>
      <c r="E46" s="2">
        <f>Lignin!S45</f>
        <v>86.73</v>
      </c>
      <c r="G46" s="12">
        <f t="shared" si="0"/>
        <v>0</v>
      </c>
      <c r="H46" s="15">
        <f t="shared" si="1"/>
        <v>0.98333333333333328</v>
      </c>
      <c r="I46" s="12">
        <f t="shared" si="2"/>
        <v>0</v>
      </c>
      <c r="J46" s="12">
        <f>AVERAGE(I45,I46)</f>
        <v>0</v>
      </c>
    </row>
    <row r="47" spans="1:10">
      <c r="A47" s="2">
        <f>'TRB Record'!A46</f>
        <v>23</v>
      </c>
      <c r="C47" s="10">
        <f>'TRB Record'!C46</f>
        <v>0</v>
      </c>
      <c r="D47" s="2">
        <f>Lignin!E46</f>
        <v>0</v>
      </c>
      <c r="E47" s="2">
        <f>Lignin!S46</f>
        <v>86.73</v>
      </c>
      <c r="G47" s="12">
        <f t="shared" si="0"/>
        <v>0</v>
      </c>
      <c r="H47" s="15">
        <f t="shared" si="1"/>
        <v>0.98333333333333328</v>
      </c>
      <c r="I47" s="12">
        <f t="shared" si="2"/>
        <v>0</v>
      </c>
      <c r="J47" s="12"/>
    </row>
    <row r="48" spans="1:10">
      <c r="A48" s="2" t="str">
        <f>'TRB Record'!A47</f>
        <v>replicate 23</v>
      </c>
      <c r="C48" s="10">
        <f>'TRB Record'!C47</f>
        <v>0</v>
      </c>
      <c r="D48" s="2">
        <f>Lignin!E47</f>
        <v>0</v>
      </c>
      <c r="E48" s="2">
        <f>Lignin!S47</f>
        <v>86.73</v>
      </c>
      <c r="G48" s="12">
        <f t="shared" si="0"/>
        <v>0</v>
      </c>
      <c r="H48" s="15">
        <f t="shared" si="1"/>
        <v>0.98333333333333328</v>
      </c>
      <c r="I48" s="12">
        <f t="shared" si="2"/>
        <v>0</v>
      </c>
      <c r="J48" s="12">
        <f>AVERAGE(I47,I48)</f>
        <v>0</v>
      </c>
    </row>
    <row r="49" spans="1:10">
      <c r="A49" s="2">
        <f>'TRB Record'!A48</f>
        <v>24</v>
      </c>
      <c r="C49" s="10">
        <f>'TRB Record'!C48</f>
        <v>0</v>
      </c>
      <c r="D49" s="2">
        <f>Lignin!E48</f>
        <v>0</v>
      </c>
      <c r="E49" s="2">
        <f>Lignin!S48</f>
        <v>86.73</v>
      </c>
      <c r="G49" s="12">
        <f t="shared" si="0"/>
        <v>0</v>
      </c>
      <c r="H49" s="15">
        <f t="shared" si="1"/>
        <v>0.98333333333333328</v>
      </c>
      <c r="I49" s="12">
        <f t="shared" si="2"/>
        <v>0</v>
      </c>
      <c r="J49" s="12"/>
    </row>
    <row r="50" spans="1:10">
      <c r="A50" s="2" t="str">
        <f>'TRB Record'!A49</f>
        <v>replicate 24</v>
      </c>
      <c r="C50" s="10">
        <f>'TRB Record'!C49</f>
        <v>0</v>
      </c>
      <c r="D50" s="2">
        <f>Lignin!E49</f>
        <v>0</v>
      </c>
      <c r="E50" s="2">
        <f>Lignin!S49</f>
        <v>86.73</v>
      </c>
      <c r="G50" s="12">
        <f t="shared" si="0"/>
        <v>0</v>
      </c>
      <c r="H50" s="15">
        <f t="shared" si="1"/>
        <v>0.98333333333333328</v>
      </c>
      <c r="I50" s="12">
        <f t="shared" si="2"/>
        <v>0</v>
      </c>
      <c r="J50" s="12">
        <f>AVERAGE(I49,I50)</f>
        <v>0</v>
      </c>
    </row>
    <row r="51" spans="1:10">
      <c r="A51" s="2">
        <f>'TRB Record'!A50</f>
        <v>25</v>
      </c>
      <c r="C51" s="10">
        <f>'TRB Record'!C50</f>
        <v>0</v>
      </c>
      <c r="D51" s="2">
        <f>Lignin!E50</f>
        <v>0</v>
      </c>
      <c r="E51" s="2">
        <f>Lignin!S50</f>
        <v>86.73</v>
      </c>
      <c r="G51" s="12">
        <f t="shared" ref="G51:G62" si="3">F51*E51</f>
        <v>0</v>
      </c>
      <c r="H51" s="15">
        <f t="shared" si="1"/>
        <v>0.98333333333333328</v>
      </c>
      <c r="I51" s="12">
        <f t="shared" si="2"/>
        <v>0</v>
      </c>
      <c r="J51" s="12"/>
    </row>
    <row r="52" spans="1:10">
      <c r="A52" s="2" t="str">
        <f>'TRB Record'!A51</f>
        <v>replicate 25</v>
      </c>
      <c r="C52" s="10">
        <f>'TRB Record'!C51</f>
        <v>0</v>
      </c>
      <c r="D52" s="2">
        <f>Lignin!E51</f>
        <v>0</v>
      </c>
      <c r="E52" s="2">
        <f>Lignin!S51</f>
        <v>86.73</v>
      </c>
      <c r="G52" s="12">
        <f t="shared" si="3"/>
        <v>0</v>
      </c>
      <c r="H52" s="15">
        <f t="shared" si="1"/>
        <v>0.98333333333333328</v>
      </c>
      <c r="I52" s="12">
        <f t="shared" si="2"/>
        <v>0</v>
      </c>
      <c r="J52" s="12">
        <f>AVERAGE(I51,I52)</f>
        <v>0</v>
      </c>
    </row>
    <row r="53" spans="1:10">
      <c r="A53" s="2">
        <f>'TRB Record'!A52</f>
        <v>26</v>
      </c>
      <c r="C53" s="10">
        <f>'TRB Record'!C52</f>
        <v>0</v>
      </c>
      <c r="D53" s="2">
        <f>Lignin!E52</f>
        <v>0</v>
      </c>
      <c r="E53" s="2">
        <f>Lignin!S52</f>
        <v>86.73</v>
      </c>
      <c r="G53" s="12">
        <f t="shared" si="3"/>
        <v>0</v>
      </c>
      <c r="H53" s="15">
        <f t="shared" si="1"/>
        <v>0.98333333333333328</v>
      </c>
      <c r="I53" s="12">
        <f t="shared" si="2"/>
        <v>0</v>
      </c>
      <c r="J53" s="12"/>
    </row>
    <row r="54" spans="1:10">
      <c r="A54" s="2" t="str">
        <f>'TRB Record'!A53</f>
        <v>replicate 26</v>
      </c>
      <c r="C54" s="10">
        <f>'TRB Record'!C53</f>
        <v>0</v>
      </c>
      <c r="D54" s="2">
        <f>Lignin!E53</f>
        <v>0</v>
      </c>
      <c r="E54" s="2">
        <f>Lignin!S53</f>
        <v>86.73</v>
      </c>
      <c r="G54" s="12">
        <f t="shared" si="3"/>
        <v>0</v>
      </c>
      <c r="H54" s="15">
        <f t="shared" si="1"/>
        <v>0.98333333333333328</v>
      </c>
      <c r="I54" s="12">
        <f t="shared" si="2"/>
        <v>0</v>
      </c>
      <c r="J54" s="12">
        <f>AVERAGE(I53,I54)</f>
        <v>0</v>
      </c>
    </row>
    <row r="55" spans="1:10">
      <c r="A55" s="2">
        <f>'TRB Record'!A54</f>
        <v>27</v>
      </c>
      <c r="C55" s="10">
        <f>'TRB Record'!C54</f>
        <v>0</v>
      </c>
      <c r="D55" s="2">
        <f>Lignin!E54</f>
        <v>0</v>
      </c>
      <c r="E55" s="2">
        <f>Lignin!S54</f>
        <v>86.73</v>
      </c>
      <c r="G55" s="12">
        <f t="shared" si="3"/>
        <v>0</v>
      </c>
      <c r="H55" s="15">
        <f t="shared" si="1"/>
        <v>0.98333333333333328</v>
      </c>
      <c r="I55" s="12">
        <f t="shared" si="2"/>
        <v>0</v>
      </c>
      <c r="J55" s="12"/>
    </row>
    <row r="56" spans="1:10">
      <c r="A56" s="2" t="str">
        <f>'TRB Record'!A55</f>
        <v>replicate 27</v>
      </c>
      <c r="C56" s="10">
        <f>'TRB Record'!C55</f>
        <v>0</v>
      </c>
      <c r="D56" s="2">
        <f>Lignin!E55</f>
        <v>0</v>
      </c>
      <c r="E56" s="2">
        <f>Lignin!S55</f>
        <v>86.73</v>
      </c>
      <c r="G56" s="12">
        <f t="shared" si="3"/>
        <v>0</v>
      </c>
      <c r="H56" s="15">
        <f t="shared" si="1"/>
        <v>0.98333333333333328</v>
      </c>
      <c r="I56" s="12">
        <f t="shared" si="2"/>
        <v>0</v>
      </c>
      <c r="J56" s="12">
        <f>AVERAGE(I55,I56)</f>
        <v>0</v>
      </c>
    </row>
    <row r="57" spans="1:10">
      <c r="A57" s="2">
        <f>'TRB Record'!A56</f>
        <v>28</v>
      </c>
      <c r="C57" s="10">
        <f>'TRB Record'!C56</f>
        <v>0</v>
      </c>
      <c r="D57" s="2">
        <f>Lignin!E56</f>
        <v>0</v>
      </c>
      <c r="E57" s="2">
        <f>Lignin!S56</f>
        <v>86.73</v>
      </c>
      <c r="G57" s="12">
        <f t="shared" si="3"/>
        <v>0</v>
      </c>
      <c r="H57" s="15">
        <f t="shared" si="1"/>
        <v>0.98333333333333328</v>
      </c>
      <c r="I57" s="12">
        <f t="shared" si="2"/>
        <v>0</v>
      </c>
      <c r="J57" s="12"/>
    </row>
    <row r="58" spans="1:10">
      <c r="A58" s="2" t="str">
        <f>'TRB Record'!A57</f>
        <v>replicate 28</v>
      </c>
      <c r="C58" s="10">
        <f>'TRB Record'!C57</f>
        <v>0</v>
      </c>
      <c r="D58" s="2">
        <f>Lignin!E57</f>
        <v>0</v>
      </c>
      <c r="E58" s="2">
        <f>Lignin!S57</f>
        <v>86.73</v>
      </c>
      <c r="G58" s="12">
        <f t="shared" si="3"/>
        <v>0</v>
      </c>
      <c r="H58" s="15">
        <f t="shared" si="1"/>
        <v>0.98333333333333328</v>
      </c>
      <c r="I58" s="12">
        <f t="shared" si="2"/>
        <v>0</v>
      </c>
      <c r="J58" s="12">
        <f>AVERAGE(I57,I58)</f>
        <v>0</v>
      </c>
    </row>
    <row r="59" spans="1:10">
      <c r="A59" s="2">
        <f>'TRB Record'!A58</f>
        <v>29</v>
      </c>
      <c r="C59" s="10">
        <f>'TRB Record'!C58</f>
        <v>0</v>
      </c>
      <c r="D59" s="2">
        <f>Lignin!E58</f>
        <v>0</v>
      </c>
      <c r="E59" s="2">
        <f>Lignin!S58</f>
        <v>86.73</v>
      </c>
      <c r="G59" s="12">
        <f t="shared" si="3"/>
        <v>0</v>
      </c>
      <c r="H59" s="15">
        <f t="shared" si="1"/>
        <v>0.98333333333333328</v>
      </c>
      <c r="I59" s="12">
        <f t="shared" si="2"/>
        <v>0</v>
      </c>
      <c r="J59" s="12"/>
    </row>
    <row r="60" spans="1:10">
      <c r="A60" s="2" t="str">
        <f>'TRB Record'!A59</f>
        <v>replicate 29</v>
      </c>
      <c r="C60" s="10">
        <f>'TRB Record'!C59</f>
        <v>0</v>
      </c>
      <c r="D60" s="2">
        <f>Lignin!E59</f>
        <v>0</v>
      </c>
      <c r="E60" s="2">
        <f>Lignin!S59</f>
        <v>86.73</v>
      </c>
      <c r="G60" s="12">
        <f t="shared" si="3"/>
        <v>0</v>
      </c>
      <c r="H60" s="15">
        <f t="shared" si="1"/>
        <v>0.98333333333333328</v>
      </c>
      <c r="I60" s="12">
        <f t="shared" si="2"/>
        <v>0</v>
      </c>
      <c r="J60" s="12">
        <f>AVERAGE(I59,I60)</f>
        <v>0</v>
      </c>
    </row>
    <row r="61" spans="1:10">
      <c r="A61" s="2">
        <f>'TRB Record'!A60</f>
        <v>30</v>
      </c>
      <c r="C61" s="10">
        <f>'TRB Record'!C60</f>
        <v>0</v>
      </c>
      <c r="D61" s="2">
        <f>Lignin!E60</f>
        <v>0</v>
      </c>
      <c r="E61" s="2">
        <f>Lignin!S60</f>
        <v>86.73</v>
      </c>
      <c r="G61" s="12">
        <f t="shared" si="3"/>
        <v>0</v>
      </c>
      <c r="H61" s="15">
        <f t="shared" si="1"/>
        <v>0.98333333333333328</v>
      </c>
      <c r="I61" s="12">
        <f t="shared" si="2"/>
        <v>0</v>
      </c>
      <c r="J61" s="12"/>
    </row>
    <row r="62" spans="1:10">
      <c r="A62" s="2" t="str">
        <f>'TRB Record'!A61</f>
        <v>replicate 30</v>
      </c>
      <c r="C62" s="10">
        <f>'TRB Record'!C61</f>
        <v>0</v>
      </c>
      <c r="D62" s="2">
        <f>Lignin!E61</f>
        <v>0</v>
      </c>
      <c r="E62" s="2">
        <f>Lignin!S61</f>
        <v>86.73</v>
      </c>
      <c r="G62" s="12">
        <f t="shared" si="3"/>
        <v>0</v>
      </c>
      <c r="H62" s="15">
        <f t="shared" si="1"/>
        <v>0.98333333333333328</v>
      </c>
      <c r="I62" s="12">
        <f t="shared" si="2"/>
        <v>0</v>
      </c>
      <c r="J62" s="12">
        <f>AVERAGE(I61,I62)</f>
        <v>0</v>
      </c>
    </row>
  </sheetData>
  <sheetProtection sheet="1" objects="1" scenarios="1"/>
  <phoneticPr fontId="0"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50D9-5E4C-46D2-A66D-77A6B574B0F6}">
  <sheetPr>
    <pageSetUpPr fitToPage="1"/>
  </sheetPr>
  <dimension ref="A1:M61"/>
  <sheetViews>
    <sheetView workbookViewId="0">
      <pane xSplit="2" ySplit="1" topLeftCell="C2" activePane="bottomRight" state="frozenSplit"/>
      <selection pane="bottomRight" activeCell="C3" sqref="C3"/>
      <selection pane="bottomLeft" activeCell="A2" sqref="A2"/>
      <selection pane="topRight" activeCell="B1" sqref="B1"/>
    </sheetView>
  </sheetViews>
  <sheetFormatPr defaultColWidth="10.85546875" defaultRowHeight="12"/>
  <cols>
    <col min="1" max="1" width="10.85546875" style="2"/>
    <col min="2" max="2" width="16.42578125" style="10" customWidth="1"/>
    <col min="3" max="4" width="7" style="8" customWidth="1"/>
    <col min="5" max="13" width="7" style="2" customWidth="1"/>
    <col min="14" max="16384" width="10.85546875" style="1"/>
  </cols>
  <sheetData>
    <row r="1" spans="1:13" s="24" customFormat="1" ht="87.75">
      <c r="A1" s="18" t="s">
        <v>0</v>
      </c>
      <c r="B1" s="22" t="s">
        <v>2</v>
      </c>
      <c r="C1" s="18" t="s">
        <v>55</v>
      </c>
      <c r="D1" s="18" t="s">
        <v>60</v>
      </c>
      <c r="E1" s="18" t="s">
        <v>141</v>
      </c>
      <c r="F1" s="18" t="s">
        <v>142</v>
      </c>
      <c r="G1" s="18" t="s">
        <v>143</v>
      </c>
      <c r="H1" s="18" t="s">
        <v>144</v>
      </c>
      <c r="I1" s="18" t="s">
        <v>145</v>
      </c>
      <c r="J1" s="18" t="s">
        <v>146</v>
      </c>
      <c r="K1" s="18" t="s">
        <v>147</v>
      </c>
      <c r="L1" s="18" t="s">
        <v>148</v>
      </c>
      <c r="M1" s="18" t="s">
        <v>149</v>
      </c>
    </row>
    <row r="2" spans="1:13">
      <c r="A2" s="2">
        <f>'TRB Record'!A2</f>
        <v>1</v>
      </c>
      <c r="B2" s="10">
        <f>'TRB Record'!C2</f>
        <v>0</v>
      </c>
      <c r="C2" s="17">
        <f>Ash!J2</f>
        <v>0</v>
      </c>
      <c r="D2" s="17">
        <f>'EtOH Extractives'!J2</f>
        <v>0</v>
      </c>
      <c r="E2" s="12">
        <f>Lignin!U2</f>
        <v>0</v>
      </c>
      <c r="F2" s="12">
        <f>'Structural Sugars'!V9</f>
        <v>0</v>
      </c>
      <c r="G2" s="12">
        <f>'Structural Sugars'!X9</f>
        <v>0</v>
      </c>
      <c r="H2" s="12">
        <f>'Structural Sugars'!Z9</f>
        <v>0</v>
      </c>
      <c r="I2" s="12">
        <f>'Structural Sugars'!AB9</f>
        <v>0</v>
      </c>
      <c r="J2" s="12">
        <f>'Structural Sugars'!AD9</f>
        <v>0</v>
      </c>
      <c r="K2" s="12">
        <f>'Uronic Acid'!H3</f>
        <v>0</v>
      </c>
      <c r="L2" s="12">
        <f>Acetate!I3</f>
        <v>0</v>
      </c>
      <c r="M2" s="12">
        <f t="shared" ref="M2:M33" si="0">SUM(E2:L2)</f>
        <v>0</v>
      </c>
    </row>
    <row r="3" spans="1:13">
      <c r="A3" s="2" t="str">
        <f>'TRB Record'!A3</f>
        <v>replicate 1</v>
      </c>
      <c r="B3" s="10">
        <f>'TRB Record'!C3</f>
        <v>0</v>
      </c>
      <c r="C3" s="17">
        <f>Ash!J3</f>
        <v>0</v>
      </c>
      <c r="D3" s="17">
        <f>'EtOH Extractives'!J3</f>
        <v>0</v>
      </c>
      <c r="E3" s="12">
        <f>Lignin!U3</f>
        <v>0</v>
      </c>
      <c r="F3" s="12">
        <f>'Structural Sugars'!V10</f>
        <v>0</v>
      </c>
      <c r="G3" s="12">
        <f>'Structural Sugars'!X10</f>
        <v>0</v>
      </c>
      <c r="H3" s="12">
        <f>'Structural Sugars'!Z10</f>
        <v>0</v>
      </c>
      <c r="I3" s="12">
        <f>'Structural Sugars'!AB10</f>
        <v>0</v>
      </c>
      <c r="J3" s="12">
        <f>'Structural Sugars'!AD10</f>
        <v>0</v>
      </c>
      <c r="K3" s="12">
        <f>'Uronic Acid'!H4</f>
        <v>0</v>
      </c>
      <c r="L3" s="12">
        <f>Acetate!I4</f>
        <v>0</v>
      </c>
      <c r="M3" s="12">
        <f t="shared" si="0"/>
        <v>0</v>
      </c>
    </row>
    <row r="4" spans="1:13">
      <c r="A4" s="2">
        <f>'TRB Record'!A4</f>
        <v>2</v>
      </c>
      <c r="B4" s="10">
        <f>'TRB Record'!C4</f>
        <v>0</v>
      </c>
      <c r="C4" s="17">
        <f>Ash!J4</f>
        <v>0</v>
      </c>
      <c r="D4" s="17">
        <f>'EtOH Extractives'!J4</f>
        <v>0</v>
      </c>
      <c r="E4" s="12">
        <f>Lignin!U4</f>
        <v>0</v>
      </c>
      <c r="F4" s="12">
        <f>'Structural Sugars'!V11</f>
        <v>0</v>
      </c>
      <c r="G4" s="12">
        <f>'Structural Sugars'!X11</f>
        <v>0</v>
      </c>
      <c r="H4" s="12">
        <f>'Structural Sugars'!Z11</f>
        <v>0</v>
      </c>
      <c r="I4" s="12">
        <f>'Structural Sugars'!AB11</f>
        <v>0</v>
      </c>
      <c r="J4" s="12">
        <f>'Structural Sugars'!AD11</f>
        <v>0</v>
      </c>
      <c r="K4" s="12">
        <f>'Uronic Acid'!H5</f>
        <v>0</v>
      </c>
      <c r="L4" s="12">
        <f>Acetate!I5</f>
        <v>0</v>
      </c>
      <c r="M4" s="12">
        <f t="shared" si="0"/>
        <v>0</v>
      </c>
    </row>
    <row r="5" spans="1:13">
      <c r="A5" s="2" t="str">
        <f>'TRB Record'!A5</f>
        <v>replicate 2</v>
      </c>
      <c r="B5" s="10">
        <f>'TRB Record'!C5</f>
        <v>0</v>
      </c>
      <c r="C5" s="17">
        <f>Ash!J5</f>
        <v>0</v>
      </c>
      <c r="D5" s="17">
        <f>'EtOH Extractives'!J5</f>
        <v>0</v>
      </c>
      <c r="E5" s="12">
        <f>Lignin!U5</f>
        <v>0</v>
      </c>
      <c r="F5" s="12">
        <f>'Structural Sugars'!V12</f>
        <v>0</v>
      </c>
      <c r="G5" s="12">
        <f>'Structural Sugars'!X12</f>
        <v>0</v>
      </c>
      <c r="H5" s="12">
        <f>'Structural Sugars'!Z12</f>
        <v>0</v>
      </c>
      <c r="I5" s="12">
        <f>'Structural Sugars'!AB12</f>
        <v>0</v>
      </c>
      <c r="J5" s="12">
        <f>'Structural Sugars'!AD12</f>
        <v>0</v>
      </c>
      <c r="K5" s="12">
        <f>'Uronic Acid'!H6</f>
        <v>0</v>
      </c>
      <c r="L5" s="12">
        <f>Acetate!I6</f>
        <v>0</v>
      </c>
      <c r="M5" s="12">
        <f t="shared" si="0"/>
        <v>0</v>
      </c>
    </row>
    <row r="6" spans="1:13">
      <c r="A6" s="2">
        <f>'TRB Record'!A6</f>
        <v>3</v>
      </c>
      <c r="B6" s="10">
        <f>'TRB Record'!C6</f>
        <v>0</v>
      </c>
      <c r="C6" s="17">
        <f>Ash!J6</f>
        <v>0</v>
      </c>
      <c r="D6" s="17">
        <f>'EtOH Extractives'!J6</f>
        <v>0</v>
      </c>
      <c r="E6" s="12">
        <f>Lignin!U6</f>
        <v>0</v>
      </c>
      <c r="F6" s="12">
        <f>'Structural Sugars'!V13</f>
        <v>0</v>
      </c>
      <c r="G6" s="12">
        <f>'Structural Sugars'!X13</f>
        <v>0</v>
      </c>
      <c r="H6" s="12">
        <f>'Structural Sugars'!Z13</f>
        <v>0</v>
      </c>
      <c r="I6" s="12">
        <f>'Structural Sugars'!AB13</f>
        <v>0</v>
      </c>
      <c r="J6" s="12">
        <f>'Structural Sugars'!AD13</f>
        <v>0</v>
      </c>
      <c r="K6" s="12">
        <f>'Uronic Acid'!H7</f>
        <v>0</v>
      </c>
      <c r="L6" s="12">
        <f>Acetate!I7</f>
        <v>0</v>
      </c>
      <c r="M6" s="12">
        <f t="shared" si="0"/>
        <v>0</v>
      </c>
    </row>
    <row r="7" spans="1:13">
      <c r="A7" s="2" t="str">
        <f>'TRB Record'!A7</f>
        <v>replicate 3</v>
      </c>
      <c r="B7" s="10">
        <f>'TRB Record'!C7</f>
        <v>0</v>
      </c>
      <c r="C7" s="17">
        <f>Ash!J7</f>
        <v>0</v>
      </c>
      <c r="D7" s="17">
        <f>'EtOH Extractives'!J7</f>
        <v>0</v>
      </c>
      <c r="E7" s="12">
        <f>Lignin!U7</f>
        <v>0</v>
      </c>
      <c r="F7" s="12">
        <f>'Structural Sugars'!V14</f>
        <v>0</v>
      </c>
      <c r="G7" s="12">
        <f>'Structural Sugars'!X14</f>
        <v>0</v>
      </c>
      <c r="H7" s="12">
        <f>'Structural Sugars'!Z14</f>
        <v>0</v>
      </c>
      <c r="I7" s="12">
        <f>'Structural Sugars'!AB14</f>
        <v>0</v>
      </c>
      <c r="J7" s="12">
        <f>'Structural Sugars'!AD14</f>
        <v>0</v>
      </c>
      <c r="K7" s="12">
        <f>'Uronic Acid'!H8</f>
        <v>0</v>
      </c>
      <c r="L7" s="12">
        <f>Acetate!I8</f>
        <v>0</v>
      </c>
      <c r="M7" s="12">
        <f t="shared" si="0"/>
        <v>0</v>
      </c>
    </row>
    <row r="8" spans="1:13">
      <c r="A8" s="2">
        <f>'TRB Record'!A8</f>
        <v>4</v>
      </c>
      <c r="B8" s="10">
        <f>'TRB Record'!C8</f>
        <v>0</v>
      </c>
      <c r="C8" s="17">
        <f>Ash!J8</f>
        <v>0</v>
      </c>
      <c r="D8" s="17">
        <f>'EtOH Extractives'!J8</f>
        <v>0</v>
      </c>
      <c r="E8" s="12">
        <f>Lignin!U8</f>
        <v>0</v>
      </c>
      <c r="F8" s="12">
        <f>'Structural Sugars'!V15</f>
        <v>0</v>
      </c>
      <c r="G8" s="12">
        <f>'Structural Sugars'!X15</f>
        <v>0</v>
      </c>
      <c r="H8" s="12">
        <f>'Structural Sugars'!Z15</f>
        <v>0</v>
      </c>
      <c r="I8" s="12">
        <f>'Structural Sugars'!AB15</f>
        <v>0</v>
      </c>
      <c r="J8" s="12">
        <f>'Structural Sugars'!AD15</f>
        <v>0</v>
      </c>
      <c r="K8" s="12">
        <f>'Uronic Acid'!H9</f>
        <v>0</v>
      </c>
      <c r="L8" s="12">
        <f>Acetate!I9</f>
        <v>0</v>
      </c>
      <c r="M8" s="12">
        <f t="shared" si="0"/>
        <v>0</v>
      </c>
    </row>
    <row r="9" spans="1:13">
      <c r="A9" s="2" t="str">
        <f>'TRB Record'!A9</f>
        <v>replicate 4</v>
      </c>
      <c r="B9" s="10">
        <f>'TRB Record'!C9</f>
        <v>0</v>
      </c>
      <c r="C9" s="17">
        <f>Ash!J9</f>
        <v>0</v>
      </c>
      <c r="D9" s="17">
        <f>'EtOH Extractives'!J9</f>
        <v>0</v>
      </c>
      <c r="E9" s="12">
        <f>Lignin!U9</f>
        <v>0</v>
      </c>
      <c r="F9" s="12">
        <f>'Structural Sugars'!V16</f>
        <v>0</v>
      </c>
      <c r="G9" s="12">
        <f>'Structural Sugars'!X16</f>
        <v>0</v>
      </c>
      <c r="H9" s="12">
        <f>'Structural Sugars'!Z16</f>
        <v>0</v>
      </c>
      <c r="I9" s="12">
        <f>'Structural Sugars'!AB16</f>
        <v>0</v>
      </c>
      <c r="J9" s="12">
        <f>'Structural Sugars'!AD16</f>
        <v>0</v>
      </c>
      <c r="K9" s="12">
        <f>'Uronic Acid'!H10</f>
        <v>0</v>
      </c>
      <c r="L9" s="12">
        <f>Acetate!I10</f>
        <v>0</v>
      </c>
      <c r="M9" s="12">
        <f t="shared" si="0"/>
        <v>0</v>
      </c>
    </row>
    <row r="10" spans="1:13">
      <c r="A10" s="2">
        <f>'TRB Record'!A10</f>
        <v>5</v>
      </c>
      <c r="B10" s="10">
        <f>'TRB Record'!C10</f>
        <v>0</v>
      </c>
      <c r="C10" s="17">
        <f>Ash!J10</f>
        <v>0</v>
      </c>
      <c r="D10" s="17">
        <f>'EtOH Extractives'!J10</f>
        <v>0</v>
      </c>
      <c r="E10" s="12">
        <f>Lignin!U10</f>
        <v>0</v>
      </c>
      <c r="F10" s="12">
        <f>'Structural Sugars'!V17</f>
        <v>0</v>
      </c>
      <c r="G10" s="12">
        <f>'Structural Sugars'!X17</f>
        <v>0</v>
      </c>
      <c r="H10" s="12">
        <f>'Structural Sugars'!Z17</f>
        <v>0</v>
      </c>
      <c r="I10" s="12">
        <f>'Structural Sugars'!AB17</f>
        <v>0</v>
      </c>
      <c r="J10" s="12">
        <f>'Structural Sugars'!AD17</f>
        <v>0</v>
      </c>
      <c r="K10" s="12">
        <f>'Uronic Acid'!H11</f>
        <v>0</v>
      </c>
      <c r="L10" s="12">
        <f>Acetate!I11</f>
        <v>0</v>
      </c>
      <c r="M10" s="12">
        <f t="shared" si="0"/>
        <v>0</v>
      </c>
    </row>
    <row r="11" spans="1:13">
      <c r="A11" s="2" t="str">
        <f>'TRB Record'!A11</f>
        <v>replicate 5</v>
      </c>
      <c r="B11" s="10">
        <f>'TRB Record'!C11</f>
        <v>0</v>
      </c>
      <c r="C11" s="17">
        <f>Ash!J11</f>
        <v>0</v>
      </c>
      <c r="D11" s="17">
        <f>'EtOH Extractives'!J11</f>
        <v>0</v>
      </c>
      <c r="E11" s="12">
        <f>Lignin!U11</f>
        <v>0</v>
      </c>
      <c r="F11" s="12">
        <f>'Structural Sugars'!V18</f>
        <v>0</v>
      </c>
      <c r="G11" s="12">
        <f>'Structural Sugars'!X18</f>
        <v>0</v>
      </c>
      <c r="H11" s="12">
        <f>'Structural Sugars'!Z18</f>
        <v>0</v>
      </c>
      <c r="I11" s="12">
        <f>'Structural Sugars'!AB18</f>
        <v>0</v>
      </c>
      <c r="J11" s="12">
        <f>'Structural Sugars'!AD18</f>
        <v>0</v>
      </c>
      <c r="K11" s="12">
        <f>'Uronic Acid'!H12</f>
        <v>0</v>
      </c>
      <c r="L11" s="12">
        <f>Acetate!I12</f>
        <v>0</v>
      </c>
      <c r="M11" s="12">
        <f t="shared" si="0"/>
        <v>0</v>
      </c>
    </row>
    <row r="12" spans="1:13">
      <c r="A12" s="2">
        <f>'TRB Record'!A12</f>
        <v>6</v>
      </c>
      <c r="B12" s="10">
        <f>'TRB Record'!C12</f>
        <v>0</v>
      </c>
      <c r="C12" s="17">
        <f>Ash!J12</f>
        <v>0</v>
      </c>
      <c r="D12" s="17">
        <f>'EtOH Extractives'!J12</f>
        <v>0</v>
      </c>
      <c r="E12" s="12">
        <f>Lignin!U12</f>
        <v>0</v>
      </c>
      <c r="F12" s="12">
        <f>'Structural Sugars'!V19</f>
        <v>0</v>
      </c>
      <c r="G12" s="12">
        <f>'Structural Sugars'!X19</f>
        <v>0</v>
      </c>
      <c r="H12" s="12">
        <f>'Structural Sugars'!Z19</f>
        <v>0</v>
      </c>
      <c r="I12" s="12">
        <f>'Structural Sugars'!AB19</f>
        <v>0</v>
      </c>
      <c r="J12" s="12">
        <f>'Structural Sugars'!AD19</f>
        <v>0</v>
      </c>
      <c r="K12" s="12">
        <f>'Uronic Acid'!H13</f>
        <v>0</v>
      </c>
      <c r="L12" s="12">
        <f>Acetate!I13</f>
        <v>0</v>
      </c>
      <c r="M12" s="12">
        <f t="shared" si="0"/>
        <v>0</v>
      </c>
    </row>
    <row r="13" spans="1:13">
      <c r="A13" s="2" t="str">
        <f>'TRB Record'!A13</f>
        <v>replicate 6</v>
      </c>
      <c r="B13" s="10">
        <f>'TRB Record'!C13</f>
        <v>0</v>
      </c>
      <c r="C13" s="17">
        <f>Ash!J13</f>
        <v>0</v>
      </c>
      <c r="D13" s="17">
        <f>'EtOH Extractives'!J13</f>
        <v>0</v>
      </c>
      <c r="E13" s="12">
        <f>Lignin!U13</f>
        <v>0</v>
      </c>
      <c r="F13" s="12">
        <f>'Structural Sugars'!V20</f>
        <v>0</v>
      </c>
      <c r="G13" s="12">
        <f>'Structural Sugars'!X20</f>
        <v>0</v>
      </c>
      <c r="H13" s="12">
        <f>'Structural Sugars'!Z20</f>
        <v>0</v>
      </c>
      <c r="I13" s="12">
        <f>'Structural Sugars'!AB20</f>
        <v>0</v>
      </c>
      <c r="J13" s="12">
        <f>'Structural Sugars'!AD20</f>
        <v>0</v>
      </c>
      <c r="K13" s="12">
        <f>'Uronic Acid'!H14</f>
        <v>0</v>
      </c>
      <c r="L13" s="12">
        <f>Acetate!I14</f>
        <v>0</v>
      </c>
      <c r="M13" s="12">
        <f t="shared" si="0"/>
        <v>0</v>
      </c>
    </row>
    <row r="14" spans="1:13">
      <c r="A14" s="2">
        <f>'TRB Record'!A14</f>
        <v>7</v>
      </c>
      <c r="B14" s="10">
        <f>'TRB Record'!C14</f>
        <v>0</v>
      </c>
      <c r="C14" s="17">
        <f>Ash!J14</f>
        <v>0</v>
      </c>
      <c r="D14" s="17">
        <f>'EtOH Extractives'!J14</f>
        <v>0</v>
      </c>
      <c r="E14" s="12">
        <f>Lignin!U14</f>
        <v>0</v>
      </c>
      <c r="F14" s="12">
        <f>'Structural Sugars'!V21</f>
        <v>0</v>
      </c>
      <c r="G14" s="12">
        <f>'Structural Sugars'!X21</f>
        <v>0</v>
      </c>
      <c r="H14" s="12">
        <f>'Structural Sugars'!Z21</f>
        <v>0</v>
      </c>
      <c r="I14" s="12">
        <f>'Structural Sugars'!AB21</f>
        <v>0</v>
      </c>
      <c r="J14" s="12">
        <f>'Structural Sugars'!AD21</f>
        <v>0</v>
      </c>
      <c r="K14" s="12">
        <f>'Uronic Acid'!H15</f>
        <v>0</v>
      </c>
      <c r="L14" s="12">
        <f>Acetate!I15</f>
        <v>0</v>
      </c>
      <c r="M14" s="12">
        <f t="shared" si="0"/>
        <v>0</v>
      </c>
    </row>
    <row r="15" spans="1:13">
      <c r="A15" s="2" t="str">
        <f>'TRB Record'!A15</f>
        <v>replicate 7</v>
      </c>
      <c r="B15" s="10">
        <f>'TRB Record'!C15</f>
        <v>0</v>
      </c>
      <c r="C15" s="17">
        <f>Ash!J15</f>
        <v>0</v>
      </c>
      <c r="D15" s="17">
        <f>'EtOH Extractives'!J15</f>
        <v>0</v>
      </c>
      <c r="E15" s="12">
        <f>Lignin!U15</f>
        <v>0</v>
      </c>
      <c r="F15" s="12">
        <f>'Structural Sugars'!V22</f>
        <v>0</v>
      </c>
      <c r="G15" s="12">
        <f>'Structural Sugars'!X22</f>
        <v>0</v>
      </c>
      <c r="H15" s="12">
        <f>'Structural Sugars'!Z22</f>
        <v>0</v>
      </c>
      <c r="I15" s="12">
        <f>'Structural Sugars'!AB22</f>
        <v>0</v>
      </c>
      <c r="J15" s="12">
        <f>'Structural Sugars'!AD22</f>
        <v>0</v>
      </c>
      <c r="K15" s="12">
        <f>'Uronic Acid'!H16</f>
        <v>0</v>
      </c>
      <c r="L15" s="12">
        <f>Acetate!I16</f>
        <v>0</v>
      </c>
      <c r="M15" s="12">
        <f t="shared" si="0"/>
        <v>0</v>
      </c>
    </row>
    <row r="16" spans="1:13">
      <c r="A16" s="2">
        <f>'TRB Record'!A16</f>
        <v>8</v>
      </c>
      <c r="B16" s="10">
        <f>'TRB Record'!C16</f>
        <v>0</v>
      </c>
      <c r="C16" s="17">
        <f>Ash!J16</f>
        <v>0</v>
      </c>
      <c r="D16" s="17">
        <f>'EtOH Extractives'!J16</f>
        <v>0</v>
      </c>
      <c r="E16" s="12">
        <f>Lignin!U16</f>
        <v>0</v>
      </c>
      <c r="F16" s="12">
        <f>'Structural Sugars'!V23</f>
        <v>0</v>
      </c>
      <c r="G16" s="12">
        <f>'Structural Sugars'!X23</f>
        <v>0</v>
      </c>
      <c r="H16" s="12">
        <f>'Structural Sugars'!Z23</f>
        <v>0</v>
      </c>
      <c r="I16" s="12">
        <f>'Structural Sugars'!AB23</f>
        <v>0</v>
      </c>
      <c r="J16" s="12">
        <f>'Structural Sugars'!AD23</f>
        <v>0</v>
      </c>
      <c r="K16" s="12">
        <f>'Uronic Acid'!H17</f>
        <v>0</v>
      </c>
      <c r="L16" s="12">
        <f>Acetate!I17</f>
        <v>0</v>
      </c>
      <c r="M16" s="12">
        <f t="shared" si="0"/>
        <v>0</v>
      </c>
    </row>
    <row r="17" spans="1:13">
      <c r="A17" s="2" t="str">
        <f>'TRB Record'!A17</f>
        <v>replicate 8</v>
      </c>
      <c r="B17" s="10">
        <f>'TRB Record'!C17</f>
        <v>0</v>
      </c>
      <c r="C17" s="17">
        <f>Ash!J17</f>
        <v>0</v>
      </c>
      <c r="D17" s="17">
        <f>'EtOH Extractives'!J17</f>
        <v>0</v>
      </c>
      <c r="E17" s="12">
        <f>Lignin!U17</f>
        <v>0</v>
      </c>
      <c r="F17" s="12">
        <f>'Structural Sugars'!V24</f>
        <v>0</v>
      </c>
      <c r="G17" s="12">
        <f>'Structural Sugars'!X24</f>
        <v>0</v>
      </c>
      <c r="H17" s="12">
        <f>'Structural Sugars'!Z24</f>
        <v>0</v>
      </c>
      <c r="I17" s="12">
        <f>'Structural Sugars'!AB24</f>
        <v>0</v>
      </c>
      <c r="J17" s="12">
        <f>'Structural Sugars'!AD24</f>
        <v>0</v>
      </c>
      <c r="K17" s="12">
        <f>'Uronic Acid'!H18</f>
        <v>0</v>
      </c>
      <c r="L17" s="12">
        <f>Acetate!I18</f>
        <v>0</v>
      </c>
      <c r="M17" s="12">
        <f t="shared" si="0"/>
        <v>0</v>
      </c>
    </row>
    <row r="18" spans="1:13">
      <c r="A18" s="2">
        <f>'TRB Record'!A18</f>
        <v>9</v>
      </c>
      <c r="B18" s="10">
        <f>'TRB Record'!C18</f>
        <v>0</v>
      </c>
      <c r="C18" s="17">
        <f>Ash!J18</f>
        <v>0</v>
      </c>
      <c r="D18" s="17">
        <f>'EtOH Extractives'!J18</f>
        <v>0</v>
      </c>
      <c r="E18" s="12">
        <f>Lignin!U18</f>
        <v>0</v>
      </c>
      <c r="F18" s="12">
        <f>'Structural Sugars'!V25</f>
        <v>0</v>
      </c>
      <c r="G18" s="12">
        <f>'Structural Sugars'!X25</f>
        <v>0</v>
      </c>
      <c r="H18" s="12">
        <f>'Structural Sugars'!Z25</f>
        <v>0</v>
      </c>
      <c r="I18" s="12">
        <f>'Structural Sugars'!AB25</f>
        <v>0</v>
      </c>
      <c r="J18" s="12">
        <f>'Structural Sugars'!AD25</f>
        <v>0</v>
      </c>
      <c r="K18" s="12">
        <f>'Uronic Acid'!H19</f>
        <v>0</v>
      </c>
      <c r="L18" s="12">
        <f>Acetate!I19</f>
        <v>0</v>
      </c>
      <c r="M18" s="12">
        <f t="shared" si="0"/>
        <v>0</v>
      </c>
    </row>
    <row r="19" spans="1:13">
      <c r="A19" s="2" t="str">
        <f>'TRB Record'!A19</f>
        <v>replicate 9</v>
      </c>
      <c r="B19" s="10">
        <f>'TRB Record'!C19</f>
        <v>0</v>
      </c>
      <c r="C19" s="17">
        <f>Ash!J19</f>
        <v>0</v>
      </c>
      <c r="D19" s="17">
        <f>'EtOH Extractives'!J19</f>
        <v>0</v>
      </c>
      <c r="E19" s="12">
        <f>Lignin!U19</f>
        <v>0</v>
      </c>
      <c r="F19" s="12">
        <f>'Structural Sugars'!V26</f>
        <v>0</v>
      </c>
      <c r="G19" s="12">
        <f>'Structural Sugars'!X26</f>
        <v>0</v>
      </c>
      <c r="H19" s="12">
        <f>'Structural Sugars'!Z26</f>
        <v>0</v>
      </c>
      <c r="I19" s="12">
        <f>'Structural Sugars'!AB26</f>
        <v>0</v>
      </c>
      <c r="J19" s="12">
        <f>'Structural Sugars'!AD26</f>
        <v>0</v>
      </c>
      <c r="K19" s="12">
        <f>'Uronic Acid'!H20</f>
        <v>0</v>
      </c>
      <c r="L19" s="12">
        <f>Acetate!I20</f>
        <v>0</v>
      </c>
      <c r="M19" s="12">
        <f t="shared" si="0"/>
        <v>0</v>
      </c>
    </row>
    <row r="20" spans="1:13">
      <c r="A20" s="2">
        <f>'TRB Record'!A20</f>
        <v>10</v>
      </c>
      <c r="B20" s="10">
        <f>'TRB Record'!C20</f>
        <v>0</v>
      </c>
      <c r="C20" s="17">
        <f>Ash!J20</f>
        <v>0</v>
      </c>
      <c r="D20" s="17">
        <f>'EtOH Extractives'!J20</f>
        <v>0</v>
      </c>
      <c r="E20" s="12">
        <f>Lignin!U20</f>
        <v>0</v>
      </c>
      <c r="F20" s="12">
        <f>'Structural Sugars'!V27</f>
        <v>0</v>
      </c>
      <c r="G20" s="12">
        <f>'Structural Sugars'!X27</f>
        <v>0</v>
      </c>
      <c r="H20" s="12">
        <f>'Structural Sugars'!Z27</f>
        <v>0</v>
      </c>
      <c r="I20" s="12">
        <f>'Structural Sugars'!AB27</f>
        <v>0</v>
      </c>
      <c r="J20" s="12">
        <f>'Structural Sugars'!AD27</f>
        <v>0</v>
      </c>
      <c r="K20" s="12">
        <f>'Uronic Acid'!H21</f>
        <v>0</v>
      </c>
      <c r="L20" s="12">
        <f>Acetate!I21</f>
        <v>0</v>
      </c>
      <c r="M20" s="12">
        <f t="shared" si="0"/>
        <v>0</v>
      </c>
    </row>
    <row r="21" spans="1:13">
      <c r="A21" s="2" t="str">
        <f>'TRB Record'!A21</f>
        <v>replicate 10</v>
      </c>
      <c r="B21" s="10">
        <f>'TRB Record'!C21</f>
        <v>0</v>
      </c>
      <c r="C21" s="17">
        <f>Ash!J21</f>
        <v>0</v>
      </c>
      <c r="D21" s="17">
        <f>'EtOH Extractives'!J21</f>
        <v>0</v>
      </c>
      <c r="E21" s="12">
        <f>Lignin!U21</f>
        <v>0</v>
      </c>
      <c r="F21" s="12">
        <f>'Structural Sugars'!V28</f>
        <v>0</v>
      </c>
      <c r="G21" s="12">
        <f>'Structural Sugars'!X28</f>
        <v>0</v>
      </c>
      <c r="H21" s="12">
        <f>'Structural Sugars'!Z28</f>
        <v>0</v>
      </c>
      <c r="I21" s="12">
        <f>'Structural Sugars'!AB28</f>
        <v>0</v>
      </c>
      <c r="J21" s="12">
        <f>'Structural Sugars'!AD28</f>
        <v>0</v>
      </c>
      <c r="K21" s="12">
        <f>'Uronic Acid'!H22</f>
        <v>0</v>
      </c>
      <c r="L21" s="12">
        <f>Acetate!I22</f>
        <v>0</v>
      </c>
      <c r="M21" s="12">
        <f t="shared" si="0"/>
        <v>0</v>
      </c>
    </row>
    <row r="22" spans="1:13">
      <c r="A22" s="2">
        <f>'TRB Record'!A22</f>
        <v>11</v>
      </c>
      <c r="B22" s="10">
        <f>'TRB Record'!C22</f>
        <v>0</v>
      </c>
      <c r="C22" s="17">
        <f>Ash!J22</f>
        <v>0</v>
      </c>
      <c r="D22" s="17">
        <f>'EtOH Extractives'!J22</f>
        <v>0</v>
      </c>
      <c r="E22" s="12">
        <f>Lignin!U22</f>
        <v>0</v>
      </c>
      <c r="F22" s="12">
        <f>'Structural Sugars'!V29</f>
        <v>0</v>
      </c>
      <c r="G22" s="12">
        <f>'Structural Sugars'!X29</f>
        <v>0</v>
      </c>
      <c r="H22" s="12">
        <f>'Structural Sugars'!Z29</f>
        <v>0</v>
      </c>
      <c r="I22" s="12">
        <f>'Structural Sugars'!AB29</f>
        <v>0</v>
      </c>
      <c r="J22" s="12">
        <f>'Structural Sugars'!AD29</f>
        <v>0</v>
      </c>
      <c r="K22" s="12">
        <f>'Uronic Acid'!H23</f>
        <v>0</v>
      </c>
      <c r="L22" s="12">
        <f>Acetate!I23</f>
        <v>0</v>
      </c>
      <c r="M22" s="12">
        <f t="shared" si="0"/>
        <v>0</v>
      </c>
    </row>
    <row r="23" spans="1:13">
      <c r="A23" s="2" t="str">
        <f>'TRB Record'!A23</f>
        <v>replicate 11</v>
      </c>
      <c r="B23" s="10">
        <f>'TRB Record'!C23</f>
        <v>0</v>
      </c>
      <c r="C23" s="17">
        <f>Ash!J23</f>
        <v>0</v>
      </c>
      <c r="D23" s="17">
        <f>'EtOH Extractives'!J23</f>
        <v>0</v>
      </c>
      <c r="E23" s="12">
        <f>Lignin!U23</f>
        <v>0</v>
      </c>
      <c r="F23" s="12">
        <f>'Structural Sugars'!V30</f>
        <v>0</v>
      </c>
      <c r="G23" s="12">
        <f>'Structural Sugars'!X30</f>
        <v>0</v>
      </c>
      <c r="H23" s="12">
        <f>'Structural Sugars'!Z30</f>
        <v>0</v>
      </c>
      <c r="I23" s="12">
        <f>'Structural Sugars'!AB30</f>
        <v>0</v>
      </c>
      <c r="J23" s="12">
        <f>'Structural Sugars'!AD30</f>
        <v>0</v>
      </c>
      <c r="K23" s="12">
        <f>'Uronic Acid'!H24</f>
        <v>0</v>
      </c>
      <c r="L23" s="12">
        <f>Acetate!I24</f>
        <v>0</v>
      </c>
      <c r="M23" s="12">
        <f t="shared" si="0"/>
        <v>0</v>
      </c>
    </row>
    <row r="24" spans="1:13">
      <c r="A24" s="2">
        <f>'TRB Record'!A24</f>
        <v>12</v>
      </c>
      <c r="B24" s="10">
        <f>'TRB Record'!C24</f>
        <v>0</v>
      </c>
      <c r="C24" s="17">
        <f>Ash!J24</f>
        <v>0</v>
      </c>
      <c r="D24" s="17">
        <f>'EtOH Extractives'!J24</f>
        <v>0</v>
      </c>
      <c r="E24" s="12">
        <f>Lignin!U24</f>
        <v>0</v>
      </c>
      <c r="F24" s="12">
        <f>'Structural Sugars'!V31</f>
        <v>0</v>
      </c>
      <c r="G24" s="12">
        <f>'Structural Sugars'!X31</f>
        <v>0</v>
      </c>
      <c r="H24" s="12">
        <f>'Structural Sugars'!Z31</f>
        <v>0</v>
      </c>
      <c r="I24" s="12">
        <f>'Structural Sugars'!AB31</f>
        <v>0</v>
      </c>
      <c r="J24" s="12">
        <f>'Structural Sugars'!AD31</f>
        <v>0</v>
      </c>
      <c r="K24" s="12">
        <f>'Uronic Acid'!H25</f>
        <v>0</v>
      </c>
      <c r="L24" s="12">
        <f>Acetate!I25</f>
        <v>0</v>
      </c>
      <c r="M24" s="12">
        <f t="shared" si="0"/>
        <v>0</v>
      </c>
    </row>
    <row r="25" spans="1:13">
      <c r="A25" s="2" t="str">
        <f>'TRB Record'!A25</f>
        <v>replicate 12</v>
      </c>
      <c r="B25" s="10">
        <f>'TRB Record'!C25</f>
        <v>0</v>
      </c>
      <c r="C25" s="17">
        <f>Ash!J25</f>
        <v>0</v>
      </c>
      <c r="D25" s="17">
        <f>'EtOH Extractives'!J25</f>
        <v>0</v>
      </c>
      <c r="E25" s="12">
        <f>Lignin!U25</f>
        <v>0</v>
      </c>
      <c r="F25" s="12">
        <f>'Structural Sugars'!V32</f>
        <v>0</v>
      </c>
      <c r="G25" s="12">
        <f>'Structural Sugars'!X32</f>
        <v>0</v>
      </c>
      <c r="H25" s="12">
        <f>'Structural Sugars'!Z32</f>
        <v>0</v>
      </c>
      <c r="I25" s="12">
        <f>'Structural Sugars'!AB32</f>
        <v>0</v>
      </c>
      <c r="J25" s="12">
        <f>'Structural Sugars'!AD32</f>
        <v>0</v>
      </c>
      <c r="K25" s="12">
        <f>'Uronic Acid'!H26</f>
        <v>0</v>
      </c>
      <c r="L25" s="12">
        <f>Acetate!I26</f>
        <v>0</v>
      </c>
      <c r="M25" s="12">
        <f t="shared" si="0"/>
        <v>0</v>
      </c>
    </row>
    <row r="26" spans="1:13">
      <c r="A26" s="2">
        <f>'TRB Record'!A26</f>
        <v>13</v>
      </c>
      <c r="B26" s="10">
        <f>'TRB Record'!C26</f>
        <v>0</v>
      </c>
      <c r="C26" s="17">
        <f>Ash!J26</f>
        <v>0</v>
      </c>
      <c r="D26" s="17">
        <f>'EtOH Extractives'!J26</f>
        <v>0</v>
      </c>
      <c r="E26" s="12">
        <f>Lignin!U26</f>
        <v>0</v>
      </c>
      <c r="F26" s="12">
        <f>'Structural Sugars'!V33</f>
        <v>0</v>
      </c>
      <c r="G26" s="12">
        <f>'Structural Sugars'!X33</f>
        <v>0</v>
      </c>
      <c r="H26" s="12">
        <f>'Structural Sugars'!Z33</f>
        <v>0</v>
      </c>
      <c r="I26" s="12">
        <f>'Structural Sugars'!AB33</f>
        <v>0</v>
      </c>
      <c r="J26" s="12">
        <f>'Structural Sugars'!AD33</f>
        <v>0</v>
      </c>
      <c r="K26" s="12">
        <f>'Uronic Acid'!H27</f>
        <v>0</v>
      </c>
      <c r="L26" s="12">
        <f>Acetate!I27</f>
        <v>0</v>
      </c>
      <c r="M26" s="12">
        <f t="shared" si="0"/>
        <v>0</v>
      </c>
    </row>
    <row r="27" spans="1:13">
      <c r="A27" s="2" t="str">
        <f>'TRB Record'!A27</f>
        <v>replicate 13</v>
      </c>
      <c r="B27" s="10">
        <f>'TRB Record'!C27</f>
        <v>0</v>
      </c>
      <c r="C27" s="17">
        <f>Ash!J27</f>
        <v>0</v>
      </c>
      <c r="D27" s="17">
        <f>'EtOH Extractives'!J27</f>
        <v>0</v>
      </c>
      <c r="E27" s="12">
        <f>Lignin!U27</f>
        <v>0</v>
      </c>
      <c r="F27" s="12">
        <f>'Structural Sugars'!V34</f>
        <v>0</v>
      </c>
      <c r="G27" s="12">
        <f>'Structural Sugars'!X34</f>
        <v>0</v>
      </c>
      <c r="H27" s="12">
        <f>'Structural Sugars'!Z34</f>
        <v>0</v>
      </c>
      <c r="I27" s="12">
        <f>'Structural Sugars'!AB34</f>
        <v>0</v>
      </c>
      <c r="J27" s="12">
        <f>'Structural Sugars'!AD34</f>
        <v>0</v>
      </c>
      <c r="K27" s="12">
        <f>'Uronic Acid'!H28</f>
        <v>0</v>
      </c>
      <c r="L27" s="12">
        <f>Acetate!I28</f>
        <v>0</v>
      </c>
      <c r="M27" s="12">
        <f t="shared" si="0"/>
        <v>0</v>
      </c>
    </row>
    <row r="28" spans="1:13">
      <c r="A28" s="2">
        <f>'TRB Record'!A28</f>
        <v>14</v>
      </c>
      <c r="B28" s="10">
        <f>'TRB Record'!C28</f>
        <v>0</v>
      </c>
      <c r="C28" s="17">
        <f>Ash!J28</f>
        <v>0</v>
      </c>
      <c r="D28" s="17">
        <f>'EtOH Extractives'!J28</f>
        <v>0</v>
      </c>
      <c r="E28" s="12">
        <f>Lignin!U28</f>
        <v>0</v>
      </c>
      <c r="F28" s="12">
        <f>'Structural Sugars'!V35</f>
        <v>0</v>
      </c>
      <c r="G28" s="12">
        <f>'Structural Sugars'!X35</f>
        <v>0</v>
      </c>
      <c r="H28" s="12">
        <f>'Structural Sugars'!Z35</f>
        <v>0</v>
      </c>
      <c r="I28" s="12">
        <f>'Structural Sugars'!AB35</f>
        <v>0</v>
      </c>
      <c r="J28" s="12">
        <f>'Structural Sugars'!AD35</f>
        <v>0</v>
      </c>
      <c r="K28" s="12">
        <f>'Uronic Acid'!H29</f>
        <v>0</v>
      </c>
      <c r="L28" s="12">
        <f>Acetate!I29</f>
        <v>0</v>
      </c>
      <c r="M28" s="12">
        <f t="shared" si="0"/>
        <v>0</v>
      </c>
    </row>
    <row r="29" spans="1:13">
      <c r="A29" s="2" t="str">
        <f>'TRB Record'!A29</f>
        <v>replicate 14</v>
      </c>
      <c r="B29" s="10">
        <f>'TRB Record'!C29</f>
        <v>0</v>
      </c>
      <c r="C29" s="17">
        <f>Ash!J29</f>
        <v>0</v>
      </c>
      <c r="D29" s="17">
        <f>'EtOH Extractives'!J29</f>
        <v>0</v>
      </c>
      <c r="E29" s="12">
        <f>Lignin!U29</f>
        <v>0</v>
      </c>
      <c r="F29" s="12">
        <f>'Structural Sugars'!V36</f>
        <v>0</v>
      </c>
      <c r="G29" s="12">
        <f>'Structural Sugars'!X36</f>
        <v>0</v>
      </c>
      <c r="H29" s="12">
        <f>'Structural Sugars'!Z36</f>
        <v>0</v>
      </c>
      <c r="I29" s="12">
        <f>'Structural Sugars'!AB36</f>
        <v>0</v>
      </c>
      <c r="J29" s="12">
        <f>'Structural Sugars'!AD36</f>
        <v>0</v>
      </c>
      <c r="K29" s="12">
        <f>'Uronic Acid'!H30</f>
        <v>0</v>
      </c>
      <c r="L29" s="12">
        <f>Acetate!I30</f>
        <v>0</v>
      </c>
      <c r="M29" s="12">
        <f t="shared" si="0"/>
        <v>0</v>
      </c>
    </row>
    <row r="30" spans="1:13">
      <c r="A30" s="2">
        <f>'TRB Record'!A30</f>
        <v>15</v>
      </c>
      <c r="B30" s="10">
        <f>'TRB Record'!C30</f>
        <v>0</v>
      </c>
      <c r="C30" s="17">
        <f>Ash!J30</f>
        <v>0</v>
      </c>
      <c r="D30" s="17">
        <f>'EtOH Extractives'!J30</f>
        <v>0</v>
      </c>
      <c r="E30" s="12">
        <f>Lignin!U30</f>
        <v>0</v>
      </c>
      <c r="F30" s="12">
        <f>'Structural Sugars'!V37</f>
        <v>0</v>
      </c>
      <c r="G30" s="12">
        <f>'Structural Sugars'!X37</f>
        <v>0</v>
      </c>
      <c r="H30" s="12">
        <f>'Structural Sugars'!Z37</f>
        <v>0</v>
      </c>
      <c r="I30" s="12">
        <f>'Structural Sugars'!AB37</f>
        <v>0</v>
      </c>
      <c r="J30" s="12">
        <f>'Structural Sugars'!AD37</f>
        <v>0</v>
      </c>
      <c r="K30" s="12">
        <f>'Uronic Acid'!H31</f>
        <v>0</v>
      </c>
      <c r="L30" s="12">
        <f>Acetate!I31</f>
        <v>0</v>
      </c>
      <c r="M30" s="12">
        <f t="shared" si="0"/>
        <v>0</v>
      </c>
    </row>
    <row r="31" spans="1:13">
      <c r="A31" s="2" t="str">
        <f>'TRB Record'!A31</f>
        <v>replicate 15</v>
      </c>
      <c r="B31" s="10">
        <f>'TRB Record'!C31</f>
        <v>0</v>
      </c>
      <c r="C31" s="17">
        <f>Ash!J31</f>
        <v>0</v>
      </c>
      <c r="D31" s="17">
        <f>'EtOH Extractives'!J31</f>
        <v>0</v>
      </c>
      <c r="E31" s="12">
        <f>Lignin!U31</f>
        <v>0</v>
      </c>
      <c r="F31" s="12">
        <f>'Structural Sugars'!V38</f>
        <v>0</v>
      </c>
      <c r="G31" s="12">
        <f>'Structural Sugars'!X38</f>
        <v>0</v>
      </c>
      <c r="H31" s="12">
        <f>'Structural Sugars'!Z38</f>
        <v>0</v>
      </c>
      <c r="I31" s="12">
        <f>'Structural Sugars'!AB38</f>
        <v>0</v>
      </c>
      <c r="J31" s="12">
        <f>'Structural Sugars'!AD38</f>
        <v>0</v>
      </c>
      <c r="K31" s="12">
        <f>'Uronic Acid'!H32</f>
        <v>0</v>
      </c>
      <c r="L31" s="12">
        <f>Acetate!I32</f>
        <v>0</v>
      </c>
      <c r="M31" s="12">
        <f t="shared" si="0"/>
        <v>0</v>
      </c>
    </row>
    <row r="32" spans="1:13">
      <c r="A32" s="2">
        <f>'TRB Record'!A32</f>
        <v>16</v>
      </c>
      <c r="B32" s="10">
        <f>'TRB Record'!C32</f>
        <v>0</v>
      </c>
      <c r="C32" s="17">
        <f>Ash!J32</f>
        <v>0</v>
      </c>
      <c r="D32" s="17">
        <f>'EtOH Extractives'!J32</f>
        <v>0</v>
      </c>
      <c r="E32" s="12">
        <f>Lignin!U32</f>
        <v>0</v>
      </c>
      <c r="F32" s="12">
        <f>'Structural Sugars'!V39</f>
        <v>0</v>
      </c>
      <c r="G32" s="12">
        <f>'Structural Sugars'!X39</f>
        <v>0</v>
      </c>
      <c r="H32" s="12">
        <f>'Structural Sugars'!Z39</f>
        <v>0</v>
      </c>
      <c r="I32" s="12">
        <f>'Structural Sugars'!AB39</f>
        <v>0</v>
      </c>
      <c r="J32" s="12">
        <f>'Structural Sugars'!AD39</f>
        <v>0</v>
      </c>
      <c r="K32" s="12">
        <f>'Uronic Acid'!H33</f>
        <v>0</v>
      </c>
      <c r="L32" s="12">
        <f>Acetate!I33</f>
        <v>0</v>
      </c>
      <c r="M32" s="12">
        <f t="shared" si="0"/>
        <v>0</v>
      </c>
    </row>
    <row r="33" spans="1:13">
      <c r="A33" s="2" t="str">
        <f>'TRB Record'!A33</f>
        <v>replicate 16</v>
      </c>
      <c r="B33" s="10">
        <f>'TRB Record'!C33</f>
        <v>0</v>
      </c>
      <c r="C33" s="17">
        <f>Ash!J33</f>
        <v>0</v>
      </c>
      <c r="D33" s="17">
        <f>'EtOH Extractives'!J33</f>
        <v>0</v>
      </c>
      <c r="E33" s="12">
        <f>Lignin!U33</f>
        <v>0</v>
      </c>
      <c r="F33" s="12">
        <f>'Structural Sugars'!V40</f>
        <v>0</v>
      </c>
      <c r="G33" s="12">
        <f>'Structural Sugars'!X40</f>
        <v>0</v>
      </c>
      <c r="H33" s="12">
        <f>'Structural Sugars'!Z40</f>
        <v>0</v>
      </c>
      <c r="I33" s="12">
        <f>'Structural Sugars'!AB40</f>
        <v>0</v>
      </c>
      <c r="J33" s="12">
        <f>'Structural Sugars'!AD40</f>
        <v>0</v>
      </c>
      <c r="K33" s="12">
        <f>'Uronic Acid'!H34</f>
        <v>0</v>
      </c>
      <c r="L33" s="12">
        <f>Acetate!I34</f>
        <v>0</v>
      </c>
      <c r="M33" s="12">
        <f t="shared" si="0"/>
        <v>0</v>
      </c>
    </row>
    <row r="34" spans="1:13">
      <c r="A34" s="2">
        <f>'TRB Record'!A34</f>
        <v>17</v>
      </c>
      <c r="B34" s="10">
        <f>'TRB Record'!C34</f>
        <v>0</v>
      </c>
      <c r="C34" s="17">
        <f>Ash!J34</f>
        <v>0</v>
      </c>
      <c r="D34" s="17">
        <f>'EtOH Extractives'!J34</f>
        <v>0</v>
      </c>
      <c r="E34" s="12">
        <f>Lignin!U34</f>
        <v>0</v>
      </c>
      <c r="F34" s="12">
        <f>'Structural Sugars'!V41</f>
        <v>0</v>
      </c>
      <c r="G34" s="12">
        <f>'Structural Sugars'!X41</f>
        <v>0</v>
      </c>
      <c r="H34" s="12">
        <f>'Structural Sugars'!Z41</f>
        <v>0</v>
      </c>
      <c r="I34" s="12">
        <f>'Structural Sugars'!AB41</f>
        <v>0</v>
      </c>
      <c r="J34" s="12">
        <f>'Structural Sugars'!AD41</f>
        <v>0</v>
      </c>
      <c r="K34" s="12">
        <f>'Uronic Acid'!H35</f>
        <v>0</v>
      </c>
      <c r="L34" s="12">
        <f>Acetate!I35</f>
        <v>0</v>
      </c>
      <c r="M34" s="12">
        <f t="shared" ref="M34:M49" si="1">SUM(E34:L34)</f>
        <v>0</v>
      </c>
    </row>
    <row r="35" spans="1:13">
      <c r="A35" s="2" t="str">
        <f>'TRB Record'!A35</f>
        <v>replicate 17</v>
      </c>
      <c r="B35" s="10">
        <f>'TRB Record'!C35</f>
        <v>0</v>
      </c>
      <c r="C35" s="17">
        <f>Ash!J35</f>
        <v>0</v>
      </c>
      <c r="D35" s="17">
        <f>'EtOH Extractives'!J35</f>
        <v>0</v>
      </c>
      <c r="E35" s="12">
        <f>Lignin!U35</f>
        <v>0</v>
      </c>
      <c r="F35" s="12">
        <f>'Structural Sugars'!V42</f>
        <v>0</v>
      </c>
      <c r="G35" s="12">
        <f>'Structural Sugars'!X42</f>
        <v>0</v>
      </c>
      <c r="H35" s="12">
        <f>'Structural Sugars'!Z42</f>
        <v>0</v>
      </c>
      <c r="I35" s="12">
        <f>'Structural Sugars'!AB42</f>
        <v>0</v>
      </c>
      <c r="J35" s="12">
        <f>'Structural Sugars'!AD42</f>
        <v>0</v>
      </c>
      <c r="K35" s="12">
        <f>'Uronic Acid'!H36</f>
        <v>0</v>
      </c>
      <c r="L35" s="12">
        <f>Acetate!I36</f>
        <v>0</v>
      </c>
      <c r="M35" s="12">
        <f t="shared" si="1"/>
        <v>0</v>
      </c>
    </row>
    <row r="36" spans="1:13">
      <c r="A36" s="2">
        <f>'TRB Record'!A36</f>
        <v>18</v>
      </c>
      <c r="B36" s="10">
        <f>'TRB Record'!C36</f>
        <v>0</v>
      </c>
      <c r="C36" s="17">
        <f>Ash!J36</f>
        <v>0</v>
      </c>
      <c r="D36" s="17">
        <f>'EtOH Extractives'!J36</f>
        <v>0</v>
      </c>
      <c r="E36" s="12">
        <f>Lignin!U36</f>
        <v>0</v>
      </c>
      <c r="F36" s="12">
        <f>'Structural Sugars'!V43</f>
        <v>0</v>
      </c>
      <c r="G36" s="12">
        <f>'Structural Sugars'!X43</f>
        <v>0</v>
      </c>
      <c r="H36" s="12">
        <f>'Structural Sugars'!Z43</f>
        <v>0</v>
      </c>
      <c r="I36" s="12">
        <f>'Structural Sugars'!AB43</f>
        <v>0</v>
      </c>
      <c r="J36" s="12">
        <f>'Structural Sugars'!AD43</f>
        <v>0</v>
      </c>
      <c r="K36" s="12">
        <f>'Uronic Acid'!H37</f>
        <v>0</v>
      </c>
      <c r="L36" s="12">
        <f>Acetate!I37</f>
        <v>0</v>
      </c>
      <c r="M36" s="12">
        <f t="shared" si="1"/>
        <v>0</v>
      </c>
    </row>
    <row r="37" spans="1:13">
      <c r="A37" s="2" t="str">
        <f>'TRB Record'!A37</f>
        <v>replicate 18</v>
      </c>
      <c r="B37" s="10">
        <f>'TRB Record'!C37</f>
        <v>0</v>
      </c>
      <c r="C37" s="17">
        <f>Ash!J37</f>
        <v>0</v>
      </c>
      <c r="D37" s="17">
        <f>'EtOH Extractives'!J37</f>
        <v>0</v>
      </c>
      <c r="E37" s="12">
        <f>Lignin!U37</f>
        <v>0</v>
      </c>
      <c r="F37" s="12">
        <f>'Structural Sugars'!V44</f>
        <v>0</v>
      </c>
      <c r="G37" s="12">
        <f>'Structural Sugars'!X44</f>
        <v>0</v>
      </c>
      <c r="H37" s="12">
        <f>'Structural Sugars'!Z44</f>
        <v>0</v>
      </c>
      <c r="I37" s="12">
        <f>'Structural Sugars'!AB44</f>
        <v>0</v>
      </c>
      <c r="J37" s="12">
        <f>'Structural Sugars'!AD44</f>
        <v>0</v>
      </c>
      <c r="K37" s="12">
        <f>'Uronic Acid'!H38</f>
        <v>0</v>
      </c>
      <c r="L37" s="12">
        <f>Acetate!I38</f>
        <v>0</v>
      </c>
      <c r="M37" s="12">
        <f t="shared" si="1"/>
        <v>0</v>
      </c>
    </row>
    <row r="38" spans="1:13">
      <c r="A38" s="2">
        <f>'TRB Record'!A38</f>
        <v>19</v>
      </c>
      <c r="B38" s="10">
        <f>'TRB Record'!C38</f>
        <v>0</v>
      </c>
      <c r="C38" s="17">
        <f>Ash!J38</f>
        <v>0</v>
      </c>
      <c r="D38" s="17">
        <f>'EtOH Extractives'!J38</f>
        <v>0</v>
      </c>
      <c r="E38" s="12">
        <f>Lignin!U38</f>
        <v>0</v>
      </c>
      <c r="F38" s="12">
        <f>'Structural Sugars'!V45</f>
        <v>0</v>
      </c>
      <c r="G38" s="12">
        <f>'Structural Sugars'!X45</f>
        <v>0</v>
      </c>
      <c r="H38" s="12">
        <f>'Structural Sugars'!Z45</f>
        <v>0</v>
      </c>
      <c r="I38" s="12">
        <f>'Structural Sugars'!AB45</f>
        <v>0</v>
      </c>
      <c r="J38" s="12">
        <f>'Structural Sugars'!AD45</f>
        <v>0</v>
      </c>
      <c r="K38" s="12">
        <f>'Uronic Acid'!H39</f>
        <v>0</v>
      </c>
      <c r="L38" s="12">
        <f>Acetate!I39</f>
        <v>0</v>
      </c>
      <c r="M38" s="12">
        <f t="shared" si="1"/>
        <v>0</v>
      </c>
    </row>
    <row r="39" spans="1:13">
      <c r="A39" s="2" t="str">
        <f>'TRB Record'!A39</f>
        <v>replicate 19</v>
      </c>
      <c r="B39" s="10">
        <f>'TRB Record'!C39</f>
        <v>0</v>
      </c>
      <c r="C39" s="17">
        <f>Ash!J39</f>
        <v>0</v>
      </c>
      <c r="D39" s="17">
        <f>'EtOH Extractives'!J39</f>
        <v>0</v>
      </c>
      <c r="E39" s="12">
        <f>Lignin!U39</f>
        <v>0</v>
      </c>
      <c r="F39" s="12">
        <f>'Structural Sugars'!V46</f>
        <v>0</v>
      </c>
      <c r="G39" s="12">
        <f>'Structural Sugars'!X46</f>
        <v>0</v>
      </c>
      <c r="H39" s="12">
        <f>'Structural Sugars'!Z46</f>
        <v>0</v>
      </c>
      <c r="I39" s="12">
        <f>'Structural Sugars'!AB46</f>
        <v>0</v>
      </c>
      <c r="J39" s="12">
        <f>'Structural Sugars'!AD46</f>
        <v>0</v>
      </c>
      <c r="K39" s="12">
        <f>'Uronic Acid'!H40</f>
        <v>0</v>
      </c>
      <c r="L39" s="12">
        <f>Acetate!I40</f>
        <v>0</v>
      </c>
      <c r="M39" s="12">
        <f t="shared" si="1"/>
        <v>0</v>
      </c>
    </row>
    <row r="40" spans="1:13">
      <c r="A40" s="2">
        <f>'TRB Record'!A40</f>
        <v>20</v>
      </c>
      <c r="B40" s="10">
        <f>'TRB Record'!C40</f>
        <v>0</v>
      </c>
      <c r="C40" s="17">
        <f>Ash!J40</f>
        <v>0</v>
      </c>
      <c r="D40" s="17">
        <f>'EtOH Extractives'!J40</f>
        <v>0</v>
      </c>
      <c r="E40" s="12">
        <f>Lignin!U40</f>
        <v>0</v>
      </c>
      <c r="F40" s="12">
        <f>'Structural Sugars'!V47</f>
        <v>0</v>
      </c>
      <c r="G40" s="12">
        <f>'Structural Sugars'!X47</f>
        <v>0</v>
      </c>
      <c r="H40" s="12">
        <f>'Structural Sugars'!Z47</f>
        <v>0</v>
      </c>
      <c r="I40" s="12">
        <f>'Structural Sugars'!AB47</f>
        <v>0</v>
      </c>
      <c r="J40" s="12">
        <f>'Structural Sugars'!AD47</f>
        <v>0</v>
      </c>
      <c r="K40" s="12">
        <f>'Uronic Acid'!H41</f>
        <v>0</v>
      </c>
      <c r="L40" s="12">
        <f>Acetate!I41</f>
        <v>0</v>
      </c>
      <c r="M40" s="12">
        <f t="shared" si="1"/>
        <v>0</v>
      </c>
    </row>
    <row r="41" spans="1:13">
      <c r="A41" s="2" t="str">
        <f>'TRB Record'!A41</f>
        <v>replicate 20</v>
      </c>
      <c r="B41" s="10">
        <f>'TRB Record'!C41</f>
        <v>0</v>
      </c>
      <c r="C41" s="17">
        <f>Ash!J41</f>
        <v>0</v>
      </c>
      <c r="D41" s="17">
        <f>'EtOH Extractives'!J41</f>
        <v>0</v>
      </c>
      <c r="E41" s="12">
        <f>Lignin!U41</f>
        <v>0</v>
      </c>
      <c r="F41" s="12">
        <f>'Structural Sugars'!V48</f>
        <v>0</v>
      </c>
      <c r="G41" s="12">
        <f>'Structural Sugars'!X48</f>
        <v>0</v>
      </c>
      <c r="H41" s="12">
        <f>'Structural Sugars'!Z48</f>
        <v>0</v>
      </c>
      <c r="I41" s="12">
        <f>'Structural Sugars'!AB48</f>
        <v>0</v>
      </c>
      <c r="J41" s="12">
        <f>'Structural Sugars'!AD48</f>
        <v>0</v>
      </c>
      <c r="K41" s="12">
        <f>'Uronic Acid'!H42</f>
        <v>0</v>
      </c>
      <c r="L41" s="12">
        <f>Acetate!I42</f>
        <v>0</v>
      </c>
      <c r="M41" s="12">
        <f t="shared" si="1"/>
        <v>0</v>
      </c>
    </row>
    <row r="42" spans="1:13">
      <c r="A42" s="2">
        <f>'TRB Record'!A42</f>
        <v>21</v>
      </c>
      <c r="B42" s="10">
        <f>'TRB Record'!C42</f>
        <v>0</v>
      </c>
      <c r="C42" s="17">
        <f>Ash!J42</f>
        <v>0</v>
      </c>
      <c r="D42" s="17">
        <f>'EtOH Extractives'!J42</f>
        <v>0</v>
      </c>
      <c r="E42" s="12">
        <f>Lignin!U42</f>
        <v>0</v>
      </c>
      <c r="F42" s="12">
        <f>'Structural Sugars'!V49</f>
        <v>0</v>
      </c>
      <c r="G42" s="12">
        <f>'Structural Sugars'!X49</f>
        <v>0</v>
      </c>
      <c r="H42" s="12">
        <f>'Structural Sugars'!Z49</f>
        <v>0</v>
      </c>
      <c r="I42" s="12">
        <f>'Structural Sugars'!AB49</f>
        <v>0</v>
      </c>
      <c r="J42" s="12">
        <f>'Structural Sugars'!AD49</f>
        <v>0</v>
      </c>
      <c r="K42" s="12">
        <f>'Uronic Acid'!H43</f>
        <v>0</v>
      </c>
      <c r="L42" s="12">
        <f>Acetate!I43</f>
        <v>0</v>
      </c>
      <c r="M42" s="12">
        <f t="shared" si="1"/>
        <v>0</v>
      </c>
    </row>
    <row r="43" spans="1:13">
      <c r="A43" s="2" t="str">
        <f>'TRB Record'!A43</f>
        <v>replicate 21</v>
      </c>
      <c r="B43" s="10">
        <f>'TRB Record'!C43</f>
        <v>0</v>
      </c>
      <c r="C43" s="17">
        <f>Ash!J43</f>
        <v>0</v>
      </c>
      <c r="D43" s="17">
        <f>'EtOH Extractives'!J43</f>
        <v>0</v>
      </c>
      <c r="E43" s="12">
        <f>Lignin!U43</f>
        <v>0</v>
      </c>
      <c r="F43" s="12">
        <f>'Structural Sugars'!V50</f>
        <v>0</v>
      </c>
      <c r="G43" s="12">
        <f>'Structural Sugars'!X50</f>
        <v>0</v>
      </c>
      <c r="H43" s="12">
        <f>'Structural Sugars'!Z50</f>
        <v>0</v>
      </c>
      <c r="I43" s="12">
        <f>'Structural Sugars'!AB50</f>
        <v>0</v>
      </c>
      <c r="J43" s="12">
        <f>'Structural Sugars'!AD50</f>
        <v>0</v>
      </c>
      <c r="K43" s="12">
        <f>'Uronic Acid'!H44</f>
        <v>0</v>
      </c>
      <c r="L43" s="12">
        <f>Acetate!I44</f>
        <v>0</v>
      </c>
      <c r="M43" s="12">
        <f t="shared" si="1"/>
        <v>0</v>
      </c>
    </row>
    <row r="44" spans="1:13">
      <c r="A44" s="2">
        <f>'TRB Record'!A44</f>
        <v>22</v>
      </c>
      <c r="B44" s="10">
        <f>'TRB Record'!C44</f>
        <v>0</v>
      </c>
      <c r="C44" s="17">
        <f>Ash!J44</f>
        <v>0</v>
      </c>
      <c r="D44" s="17">
        <f>'EtOH Extractives'!J44</f>
        <v>0</v>
      </c>
      <c r="E44" s="12">
        <f>Lignin!U44</f>
        <v>0</v>
      </c>
      <c r="F44" s="12">
        <f>'Structural Sugars'!V51</f>
        <v>0</v>
      </c>
      <c r="G44" s="12">
        <f>'Structural Sugars'!X51</f>
        <v>0</v>
      </c>
      <c r="H44" s="12">
        <f>'Structural Sugars'!Z51</f>
        <v>0</v>
      </c>
      <c r="I44" s="12">
        <f>'Structural Sugars'!AB51</f>
        <v>0</v>
      </c>
      <c r="J44" s="12">
        <f>'Structural Sugars'!AD51</f>
        <v>0</v>
      </c>
      <c r="K44" s="12">
        <f>'Uronic Acid'!H45</f>
        <v>0</v>
      </c>
      <c r="L44" s="12">
        <f>Acetate!I45</f>
        <v>0</v>
      </c>
      <c r="M44" s="12">
        <f t="shared" si="1"/>
        <v>0</v>
      </c>
    </row>
    <row r="45" spans="1:13">
      <c r="A45" s="2" t="str">
        <f>'TRB Record'!A45</f>
        <v>replicate 22</v>
      </c>
      <c r="B45" s="10">
        <f>'TRB Record'!C45</f>
        <v>0</v>
      </c>
      <c r="C45" s="17">
        <f>Ash!J45</f>
        <v>0</v>
      </c>
      <c r="D45" s="17">
        <f>'EtOH Extractives'!J45</f>
        <v>0</v>
      </c>
      <c r="E45" s="12">
        <f>Lignin!U45</f>
        <v>0</v>
      </c>
      <c r="F45" s="12">
        <f>'Structural Sugars'!V52</f>
        <v>0</v>
      </c>
      <c r="G45" s="12">
        <f>'Structural Sugars'!X52</f>
        <v>0</v>
      </c>
      <c r="H45" s="12">
        <f>'Structural Sugars'!Z52</f>
        <v>0</v>
      </c>
      <c r="I45" s="12">
        <f>'Structural Sugars'!AB52</f>
        <v>0</v>
      </c>
      <c r="J45" s="12">
        <f>'Structural Sugars'!AD52</f>
        <v>0</v>
      </c>
      <c r="K45" s="12">
        <f>'Uronic Acid'!H46</f>
        <v>0</v>
      </c>
      <c r="L45" s="12">
        <f>Acetate!I46</f>
        <v>0</v>
      </c>
      <c r="M45" s="12">
        <f t="shared" si="1"/>
        <v>0</v>
      </c>
    </row>
    <row r="46" spans="1:13">
      <c r="A46" s="2">
        <f>'TRB Record'!A46</f>
        <v>23</v>
      </c>
      <c r="B46" s="10">
        <f>'TRB Record'!C46</f>
        <v>0</v>
      </c>
      <c r="C46" s="17">
        <f>Ash!J46</f>
        <v>0</v>
      </c>
      <c r="D46" s="17">
        <f>'EtOH Extractives'!J46</f>
        <v>0</v>
      </c>
      <c r="E46" s="12">
        <f>Lignin!U46</f>
        <v>0</v>
      </c>
      <c r="F46" s="12">
        <f>'Structural Sugars'!V53</f>
        <v>0</v>
      </c>
      <c r="G46" s="12">
        <f>'Structural Sugars'!X53</f>
        <v>0</v>
      </c>
      <c r="H46" s="12">
        <f>'Structural Sugars'!Z53</f>
        <v>0</v>
      </c>
      <c r="I46" s="12">
        <f>'Structural Sugars'!AB53</f>
        <v>0</v>
      </c>
      <c r="J46" s="12">
        <f>'Structural Sugars'!AD53</f>
        <v>0</v>
      </c>
      <c r="K46" s="12">
        <f>'Uronic Acid'!H47</f>
        <v>0</v>
      </c>
      <c r="L46" s="12">
        <f>Acetate!I47</f>
        <v>0</v>
      </c>
      <c r="M46" s="12">
        <f t="shared" si="1"/>
        <v>0</v>
      </c>
    </row>
    <row r="47" spans="1:13">
      <c r="A47" s="2" t="str">
        <f>'TRB Record'!A47</f>
        <v>replicate 23</v>
      </c>
      <c r="B47" s="10">
        <f>'TRB Record'!C47</f>
        <v>0</v>
      </c>
      <c r="C47" s="17">
        <f>Ash!J47</f>
        <v>0</v>
      </c>
      <c r="D47" s="17">
        <f>'EtOH Extractives'!J47</f>
        <v>0</v>
      </c>
      <c r="E47" s="12">
        <f>Lignin!U47</f>
        <v>0</v>
      </c>
      <c r="F47" s="12">
        <f>'Structural Sugars'!V54</f>
        <v>0</v>
      </c>
      <c r="G47" s="12">
        <f>'Structural Sugars'!X54</f>
        <v>0</v>
      </c>
      <c r="H47" s="12">
        <f>'Structural Sugars'!Z54</f>
        <v>0</v>
      </c>
      <c r="I47" s="12">
        <f>'Structural Sugars'!AB54</f>
        <v>0</v>
      </c>
      <c r="J47" s="12">
        <f>'Structural Sugars'!AD54</f>
        <v>0</v>
      </c>
      <c r="K47" s="12">
        <f>'Uronic Acid'!H48</f>
        <v>0</v>
      </c>
      <c r="L47" s="12">
        <f>Acetate!I48</f>
        <v>0</v>
      </c>
      <c r="M47" s="12">
        <f t="shared" si="1"/>
        <v>0</v>
      </c>
    </row>
    <row r="48" spans="1:13">
      <c r="A48" s="2">
        <f>'TRB Record'!A48</f>
        <v>24</v>
      </c>
      <c r="B48" s="10">
        <f>'TRB Record'!C48</f>
        <v>0</v>
      </c>
      <c r="C48" s="17">
        <f>Ash!J48</f>
        <v>0</v>
      </c>
      <c r="D48" s="17">
        <f>'EtOH Extractives'!J48</f>
        <v>0</v>
      </c>
      <c r="E48" s="12">
        <f>Lignin!U48</f>
        <v>0</v>
      </c>
      <c r="F48" s="12">
        <f>'Structural Sugars'!V55</f>
        <v>0</v>
      </c>
      <c r="G48" s="12">
        <f>'Structural Sugars'!X55</f>
        <v>0</v>
      </c>
      <c r="H48" s="12">
        <f>'Structural Sugars'!Z55</f>
        <v>0</v>
      </c>
      <c r="I48" s="12">
        <f>'Structural Sugars'!AB55</f>
        <v>0</v>
      </c>
      <c r="J48" s="12">
        <f>'Structural Sugars'!AD55</f>
        <v>0</v>
      </c>
      <c r="K48" s="12">
        <f>'Uronic Acid'!H49</f>
        <v>0</v>
      </c>
      <c r="L48" s="12">
        <f>Acetate!I49</f>
        <v>0</v>
      </c>
      <c r="M48" s="12">
        <f t="shared" si="1"/>
        <v>0</v>
      </c>
    </row>
    <row r="49" spans="1:13">
      <c r="A49" s="2" t="str">
        <f>'TRB Record'!A49</f>
        <v>replicate 24</v>
      </c>
      <c r="B49" s="10">
        <f>'TRB Record'!C49</f>
        <v>0</v>
      </c>
      <c r="C49" s="17">
        <f>Ash!J49</f>
        <v>0</v>
      </c>
      <c r="D49" s="17">
        <f>'EtOH Extractives'!J49</f>
        <v>0</v>
      </c>
      <c r="E49" s="12">
        <f>Lignin!U49</f>
        <v>0</v>
      </c>
      <c r="F49" s="12">
        <f>'Structural Sugars'!V56</f>
        <v>0</v>
      </c>
      <c r="G49" s="12">
        <f>'Structural Sugars'!X56</f>
        <v>0</v>
      </c>
      <c r="H49" s="12">
        <f>'Structural Sugars'!Z56</f>
        <v>0</v>
      </c>
      <c r="I49" s="12">
        <f>'Structural Sugars'!AB56</f>
        <v>0</v>
      </c>
      <c r="J49" s="12">
        <f>'Structural Sugars'!AD56</f>
        <v>0</v>
      </c>
      <c r="K49" s="12">
        <f>'Uronic Acid'!H50</f>
        <v>0</v>
      </c>
      <c r="L49" s="12">
        <f>Acetate!I50</f>
        <v>0</v>
      </c>
      <c r="M49" s="12">
        <f t="shared" si="1"/>
        <v>0</v>
      </c>
    </row>
    <row r="50" spans="1:13">
      <c r="A50" s="2">
        <f>'TRB Record'!A50</f>
        <v>25</v>
      </c>
      <c r="B50" s="10">
        <f>'TRB Record'!C50</f>
        <v>0</v>
      </c>
      <c r="C50" s="17">
        <f>Ash!J50</f>
        <v>0</v>
      </c>
      <c r="D50" s="17">
        <f>'EtOH Extractives'!J50</f>
        <v>0</v>
      </c>
      <c r="E50" s="12">
        <f>Lignin!U50</f>
        <v>0</v>
      </c>
      <c r="F50" s="12">
        <f>'Structural Sugars'!V57</f>
        <v>0</v>
      </c>
      <c r="G50" s="12">
        <f>'Structural Sugars'!X57</f>
        <v>0</v>
      </c>
      <c r="H50" s="12">
        <f>'Structural Sugars'!Z57</f>
        <v>0</v>
      </c>
      <c r="I50" s="12">
        <f>'Structural Sugars'!AB57</f>
        <v>0</v>
      </c>
      <c r="J50" s="12">
        <f>'Structural Sugars'!AD57</f>
        <v>0</v>
      </c>
      <c r="K50" s="12">
        <f>'Uronic Acid'!H51</f>
        <v>0</v>
      </c>
      <c r="L50" s="12">
        <f>Acetate!I51</f>
        <v>0</v>
      </c>
      <c r="M50" s="12">
        <f t="shared" ref="M50:M61" si="2">SUM(E50:L50)</f>
        <v>0</v>
      </c>
    </row>
    <row r="51" spans="1:13">
      <c r="A51" s="2" t="str">
        <f>'TRB Record'!A51</f>
        <v>replicate 25</v>
      </c>
      <c r="B51" s="10">
        <f>'TRB Record'!C51</f>
        <v>0</v>
      </c>
      <c r="C51" s="17">
        <f>Ash!J51</f>
        <v>0</v>
      </c>
      <c r="D51" s="17">
        <f>'EtOH Extractives'!J51</f>
        <v>0</v>
      </c>
      <c r="E51" s="12">
        <f>Lignin!U51</f>
        <v>0</v>
      </c>
      <c r="F51" s="12">
        <f>'Structural Sugars'!V58</f>
        <v>0</v>
      </c>
      <c r="G51" s="12">
        <f>'Structural Sugars'!X58</f>
        <v>0</v>
      </c>
      <c r="H51" s="12">
        <f>'Structural Sugars'!Z58</f>
        <v>0</v>
      </c>
      <c r="I51" s="12">
        <f>'Structural Sugars'!AB58</f>
        <v>0</v>
      </c>
      <c r="J51" s="12">
        <f>'Structural Sugars'!AD58</f>
        <v>0</v>
      </c>
      <c r="K51" s="12">
        <f>'Uronic Acid'!H52</f>
        <v>0</v>
      </c>
      <c r="L51" s="12">
        <f>Acetate!I52</f>
        <v>0</v>
      </c>
      <c r="M51" s="12">
        <f t="shared" si="2"/>
        <v>0</v>
      </c>
    </row>
    <row r="52" spans="1:13">
      <c r="A52" s="2">
        <f>'TRB Record'!A52</f>
        <v>26</v>
      </c>
      <c r="B52" s="10">
        <f>'TRB Record'!C52</f>
        <v>0</v>
      </c>
      <c r="C52" s="17">
        <f>Ash!J52</f>
        <v>0</v>
      </c>
      <c r="D52" s="17">
        <f>'EtOH Extractives'!J52</f>
        <v>0</v>
      </c>
      <c r="E52" s="12">
        <f>Lignin!U52</f>
        <v>0</v>
      </c>
      <c r="F52" s="12">
        <f>'Structural Sugars'!V59</f>
        <v>0</v>
      </c>
      <c r="G52" s="12">
        <f>'Structural Sugars'!X59</f>
        <v>0</v>
      </c>
      <c r="H52" s="12">
        <f>'Structural Sugars'!Z59</f>
        <v>0</v>
      </c>
      <c r="I52" s="12">
        <f>'Structural Sugars'!AB59</f>
        <v>0</v>
      </c>
      <c r="J52" s="12">
        <f>'Structural Sugars'!AD59</f>
        <v>0</v>
      </c>
      <c r="K52" s="12">
        <f>'Uronic Acid'!H53</f>
        <v>0</v>
      </c>
      <c r="L52" s="12">
        <f>Acetate!I53</f>
        <v>0</v>
      </c>
      <c r="M52" s="12">
        <f t="shared" si="2"/>
        <v>0</v>
      </c>
    </row>
    <row r="53" spans="1:13">
      <c r="A53" s="2" t="str">
        <f>'TRB Record'!A53</f>
        <v>replicate 26</v>
      </c>
      <c r="B53" s="10">
        <f>'TRB Record'!C53</f>
        <v>0</v>
      </c>
      <c r="C53" s="17">
        <f>Ash!J53</f>
        <v>0</v>
      </c>
      <c r="D53" s="17">
        <f>'EtOH Extractives'!J53</f>
        <v>0</v>
      </c>
      <c r="E53" s="12">
        <f>Lignin!U53</f>
        <v>0</v>
      </c>
      <c r="F53" s="12">
        <f>'Structural Sugars'!V60</f>
        <v>0</v>
      </c>
      <c r="G53" s="12">
        <f>'Structural Sugars'!X60</f>
        <v>0</v>
      </c>
      <c r="H53" s="12">
        <f>'Structural Sugars'!Z60</f>
        <v>0</v>
      </c>
      <c r="I53" s="12">
        <f>'Structural Sugars'!AB60</f>
        <v>0</v>
      </c>
      <c r="J53" s="12">
        <f>'Structural Sugars'!AD60</f>
        <v>0</v>
      </c>
      <c r="K53" s="12">
        <f>'Uronic Acid'!H54</f>
        <v>0</v>
      </c>
      <c r="L53" s="12">
        <f>Acetate!I54</f>
        <v>0</v>
      </c>
      <c r="M53" s="12">
        <f t="shared" si="2"/>
        <v>0</v>
      </c>
    </row>
    <row r="54" spans="1:13">
      <c r="A54" s="2">
        <f>'TRB Record'!A54</f>
        <v>27</v>
      </c>
      <c r="B54" s="10">
        <f>'TRB Record'!C54</f>
        <v>0</v>
      </c>
      <c r="C54" s="17">
        <f>Ash!J54</f>
        <v>0</v>
      </c>
      <c r="D54" s="17">
        <f>'EtOH Extractives'!J54</f>
        <v>0</v>
      </c>
      <c r="E54" s="12">
        <f>Lignin!U54</f>
        <v>0</v>
      </c>
      <c r="F54" s="12">
        <f>'Structural Sugars'!V61</f>
        <v>0</v>
      </c>
      <c r="G54" s="12">
        <f>'Structural Sugars'!X61</f>
        <v>0</v>
      </c>
      <c r="H54" s="12">
        <f>'Structural Sugars'!Z61</f>
        <v>0</v>
      </c>
      <c r="I54" s="12">
        <f>'Structural Sugars'!AB61</f>
        <v>0</v>
      </c>
      <c r="J54" s="12">
        <f>'Structural Sugars'!AD61</f>
        <v>0</v>
      </c>
      <c r="K54" s="12">
        <f>'Uronic Acid'!H55</f>
        <v>0</v>
      </c>
      <c r="L54" s="12">
        <f>Acetate!I55</f>
        <v>0</v>
      </c>
      <c r="M54" s="12">
        <f t="shared" si="2"/>
        <v>0</v>
      </c>
    </row>
    <row r="55" spans="1:13">
      <c r="A55" s="2" t="str">
        <f>'TRB Record'!A55</f>
        <v>replicate 27</v>
      </c>
      <c r="B55" s="10">
        <f>'TRB Record'!C55</f>
        <v>0</v>
      </c>
      <c r="C55" s="17">
        <f>Ash!J55</f>
        <v>0</v>
      </c>
      <c r="D55" s="17">
        <f>'EtOH Extractives'!J55</f>
        <v>0</v>
      </c>
      <c r="E55" s="12">
        <f>Lignin!U55</f>
        <v>0</v>
      </c>
      <c r="F55" s="12">
        <f>'Structural Sugars'!V62</f>
        <v>0</v>
      </c>
      <c r="G55" s="12">
        <f>'Structural Sugars'!X62</f>
        <v>0</v>
      </c>
      <c r="H55" s="12">
        <f>'Structural Sugars'!Z62</f>
        <v>0</v>
      </c>
      <c r="I55" s="12">
        <f>'Structural Sugars'!AB62</f>
        <v>0</v>
      </c>
      <c r="J55" s="12">
        <f>'Structural Sugars'!AD62</f>
        <v>0</v>
      </c>
      <c r="K55" s="12">
        <f>'Uronic Acid'!H56</f>
        <v>0</v>
      </c>
      <c r="L55" s="12">
        <f>Acetate!I56</f>
        <v>0</v>
      </c>
      <c r="M55" s="12">
        <f t="shared" si="2"/>
        <v>0</v>
      </c>
    </row>
    <row r="56" spans="1:13">
      <c r="A56" s="2">
        <f>'TRB Record'!A56</f>
        <v>28</v>
      </c>
      <c r="B56" s="10">
        <f>'TRB Record'!C56</f>
        <v>0</v>
      </c>
      <c r="C56" s="17">
        <f>Ash!J56</f>
        <v>0</v>
      </c>
      <c r="D56" s="17">
        <f>'EtOH Extractives'!J56</f>
        <v>0</v>
      </c>
      <c r="E56" s="12">
        <f>Lignin!U56</f>
        <v>0</v>
      </c>
      <c r="F56" s="12">
        <f>'Structural Sugars'!V63</f>
        <v>0</v>
      </c>
      <c r="G56" s="12">
        <f>'Structural Sugars'!X63</f>
        <v>0</v>
      </c>
      <c r="H56" s="12">
        <f>'Structural Sugars'!Z63</f>
        <v>0</v>
      </c>
      <c r="I56" s="12">
        <f>'Structural Sugars'!AB63</f>
        <v>0</v>
      </c>
      <c r="J56" s="12">
        <f>'Structural Sugars'!AD63</f>
        <v>0</v>
      </c>
      <c r="K56" s="12">
        <f>'Uronic Acid'!H57</f>
        <v>0</v>
      </c>
      <c r="L56" s="12">
        <f>Acetate!I57</f>
        <v>0</v>
      </c>
      <c r="M56" s="12">
        <f t="shared" si="2"/>
        <v>0</v>
      </c>
    </row>
    <row r="57" spans="1:13">
      <c r="A57" s="2" t="str">
        <f>'TRB Record'!A57</f>
        <v>replicate 28</v>
      </c>
      <c r="B57" s="10">
        <f>'TRB Record'!C57</f>
        <v>0</v>
      </c>
      <c r="C57" s="17">
        <f>Ash!J57</f>
        <v>0</v>
      </c>
      <c r="D57" s="17">
        <f>'EtOH Extractives'!J57</f>
        <v>0</v>
      </c>
      <c r="E57" s="12">
        <f>Lignin!U57</f>
        <v>0</v>
      </c>
      <c r="F57" s="12">
        <f>'Structural Sugars'!V64</f>
        <v>0</v>
      </c>
      <c r="G57" s="12">
        <f>'Structural Sugars'!X64</f>
        <v>0</v>
      </c>
      <c r="H57" s="12">
        <f>'Structural Sugars'!Z64</f>
        <v>0</v>
      </c>
      <c r="I57" s="12">
        <f>'Structural Sugars'!AB64</f>
        <v>0</v>
      </c>
      <c r="J57" s="12">
        <f>'Structural Sugars'!AD64</f>
        <v>0</v>
      </c>
      <c r="K57" s="12">
        <f>'Uronic Acid'!H58</f>
        <v>0</v>
      </c>
      <c r="L57" s="12">
        <f>Acetate!I58</f>
        <v>0</v>
      </c>
      <c r="M57" s="12">
        <f t="shared" si="2"/>
        <v>0</v>
      </c>
    </row>
    <row r="58" spans="1:13">
      <c r="A58" s="2">
        <f>'TRB Record'!A58</f>
        <v>29</v>
      </c>
      <c r="B58" s="10">
        <f>'TRB Record'!C58</f>
        <v>0</v>
      </c>
      <c r="C58" s="17">
        <f>Ash!J58</f>
        <v>0</v>
      </c>
      <c r="D58" s="17">
        <f>'EtOH Extractives'!J58</f>
        <v>0</v>
      </c>
      <c r="E58" s="12">
        <f>Lignin!U58</f>
        <v>0</v>
      </c>
      <c r="F58" s="12">
        <f>'Structural Sugars'!V65</f>
        <v>0</v>
      </c>
      <c r="G58" s="12">
        <f>'Structural Sugars'!X65</f>
        <v>0</v>
      </c>
      <c r="H58" s="12">
        <f>'Structural Sugars'!Z65</f>
        <v>0</v>
      </c>
      <c r="I58" s="12">
        <f>'Structural Sugars'!AB65</f>
        <v>0</v>
      </c>
      <c r="J58" s="12">
        <f>'Structural Sugars'!AD65</f>
        <v>0</v>
      </c>
      <c r="K58" s="12">
        <f>'Uronic Acid'!H59</f>
        <v>0</v>
      </c>
      <c r="L58" s="12">
        <f>Acetate!I59</f>
        <v>0</v>
      </c>
      <c r="M58" s="12">
        <f t="shared" si="2"/>
        <v>0</v>
      </c>
    </row>
    <row r="59" spans="1:13">
      <c r="A59" s="2" t="str">
        <f>'TRB Record'!A59</f>
        <v>replicate 29</v>
      </c>
      <c r="B59" s="10">
        <f>'TRB Record'!C59</f>
        <v>0</v>
      </c>
      <c r="C59" s="17">
        <f>Ash!J59</f>
        <v>0</v>
      </c>
      <c r="D59" s="17">
        <f>'EtOH Extractives'!J59</f>
        <v>0</v>
      </c>
      <c r="E59" s="12">
        <f>Lignin!U59</f>
        <v>0</v>
      </c>
      <c r="F59" s="12">
        <f>'Structural Sugars'!V66</f>
        <v>0</v>
      </c>
      <c r="G59" s="12">
        <f>'Structural Sugars'!X66</f>
        <v>0</v>
      </c>
      <c r="H59" s="12">
        <f>'Structural Sugars'!Z66</f>
        <v>0</v>
      </c>
      <c r="I59" s="12">
        <f>'Structural Sugars'!AB66</f>
        <v>0</v>
      </c>
      <c r="J59" s="12">
        <f>'Structural Sugars'!AD66</f>
        <v>0</v>
      </c>
      <c r="K59" s="12">
        <f>'Uronic Acid'!H60</f>
        <v>0</v>
      </c>
      <c r="L59" s="12">
        <f>Acetate!I60</f>
        <v>0</v>
      </c>
      <c r="M59" s="12">
        <f t="shared" si="2"/>
        <v>0</v>
      </c>
    </row>
    <row r="60" spans="1:13">
      <c r="A60" s="2">
        <f>'TRB Record'!A60</f>
        <v>30</v>
      </c>
      <c r="B60" s="10">
        <f>'TRB Record'!C60</f>
        <v>0</v>
      </c>
      <c r="C60" s="17">
        <f>Ash!J60</f>
        <v>0</v>
      </c>
      <c r="D60" s="17">
        <f>'EtOH Extractives'!J60</f>
        <v>0</v>
      </c>
      <c r="E60" s="12">
        <f>Lignin!U60</f>
        <v>0</v>
      </c>
      <c r="F60" s="12">
        <f>'Structural Sugars'!V67</f>
        <v>0</v>
      </c>
      <c r="G60" s="12">
        <f>'Structural Sugars'!X67</f>
        <v>0</v>
      </c>
      <c r="H60" s="12">
        <f>'Structural Sugars'!Z67</f>
        <v>0</v>
      </c>
      <c r="I60" s="12">
        <f>'Structural Sugars'!AB67</f>
        <v>0</v>
      </c>
      <c r="J60" s="12">
        <f>'Structural Sugars'!AD67</f>
        <v>0</v>
      </c>
      <c r="K60" s="12">
        <f>'Uronic Acid'!H61</f>
        <v>0</v>
      </c>
      <c r="L60" s="12">
        <f>Acetate!I61</f>
        <v>0</v>
      </c>
      <c r="M60" s="12">
        <f t="shared" si="2"/>
        <v>0</v>
      </c>
    </row>
    <row r="61" spans="1:13">
      <c r="A61" s="2" t="str">
        <f>'TRB Record'!A61</f>
        <v>replicate 30</v>
      </c>
      <c r="B61" s="10">
        <f>'TRB Record'!C61</f>
        <v>0</v>
      </c>
      <c r="C61" s="17">
        <f>Ash!J61</f>
        <v>0</v>
      </c>
      <c r="D61" s="17">
        <f>'EtOH Extractives'!J61</f>
        <v>0</v>
      </c>
      <c r="E61" s="12">
        <f>Lignin!U61</f>
        <v>0</v>
      </c>
      <c r="F61" s="12">
        <f>'Structural Sugars'!V68</f>
        <v>0</v>
      </c>
      <c r="G61" s="12">
        <f>'Structural Sugars'!X68</f>
        <v>0</v>
      </c>
      <c r="H61" s="12">
        <f>'Structural Sugars'!Z68</f>
        <v>0</v>
      </c>
      <c r="I61" s="12">
        <f>'Structural Sugars'!AB68</f>
        <v>0</v>
      </c>
      <c r="J61" s="12">
        <f>'Structural Sugars'!AD68</f>
        <v>0</v>
      </c>
      <c r="K61" s="12">
        <f>'Uronic Acid'!H62</f>
        <v>0</v>
      </c>
      <c r="L61" s="12">
        <f>Acetate!I62</f>
        <v>0</v>
      </c>
      <c r="M61" s="12">
        <f t="shared" si="2"/>
        <v>0</v>
      </c>
    </row>
  </sheetData>
  <sheetProtection sheet="1" objects="1" scenarios="1"/>
  <phoneticPr fontId="0" type="noConversion"/>
  <printOptions gridLines="1"/>
  <pageMargins left="0.75" right="0.75" top="1" bottom="1" header="0.5" footer="0.5"/>
  <pageSetup paperSize="0" scale="95" fitToHeight="5" orientation="landscape" horizontalDpi="4294967292" verticalDpi="4294967292"/>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59DDC-92DE-4E48-9CDB-556448FAADF5}">
  <dimension ref="A1:M34"/>
  <sheetViews>
    <sheetView workbookViewId="0">
      <selection activeCell="E2" sqref="E2"/>
    </sheetView>
  </sheetViews>
  <sheetFormatPr defaultColWidth="11.42578125" defaultRowHeight="12"/>
  <cols>
    <col min="1" max="1" width="11.42578125" customWidth="1"/>
    <col min="2" max="2" width="15.42578125" customWidth="1"/>
    <col min="3" max="12" width="7.28515625" customWidth="1"/>
  </cols>
  <sheetData>
    <row r="1" spans="1:13" s="35" customFormat="1" ht="66.75" customHeight="1">
      <c r="A1" s="33" t="s">
        <v>0</v>
      </c>
      <c r="B1" s="34" t="s">
        <v>2</v>
      </c>
      <c r="C1" s="33" t="s">
        <v>55</v>
      </c>
      <c r="D1" s="33" t="s">
        <v>150</v>
      </c>
      <c r="E1" s="33" t="s">
        <v>141</v>
      </c>
      <c r="F1" s="33" t="s">
        <v>142</v>
      </c>
      <c r="G1" s="33" t="s">
        <v>143</v>
      </c>
      <c r="H1" s="33" t="s">
        <v>144</v>
      </c>
      <c r="I1" s="33" t="s">
        <v>145</v>
      </c>
      <c r="J1" s="33" t="s">
        <v>146</v>
      </c>
      <c r="K1" s="33" t="s">
        <v>151</v>
      </c>
      <c r="L1" s="33" t="s">
        <v>152</v>
      </c>
      <c r="M1" s="33"/>
    </row>
    <row r="2" spans="1:13">
      <c r="A2" s="1">
        <f>'Average whole mass closure'!A2</f>
        <v>1</v>
      </c>
      <c r="B2" s="1">
        <f>'Average whole mass closure'!B2</f>
        <v>0</v>
      </c>
      <c r="C2" s="37">
        <f ca="1">AVERAGE((INDEX('Duplicate Ext-free MC values'!C$2:C$61,ROW()*2-2,,1),INDEX('Duplicate Ext-free MC values'!C$2:C$61,ROW()*2-3,,1)))</f>
        <v>0</v>
      </c>
      <c r="D2" s="37">
        <f ca="1">AVERAGE((INDEX('Duplicate Ext-free MC values'!D$2:D$61,ROW()*2-2,,1),INDEX('Duplicate Ext-free MC values'!D$2:D$61,ROW()*2-3,,1)))</f>
        <v>0</v>
      </c>
      <c r="E2" s="37">
        <f ca="1">AVERAGE((INDEX('Duplicate Ext-free MC values'!E$2:E$61,ROW()*2-2,,1),INDEX('Duplicate Ext-free MC values'!E$2:E$61,ROW()*2-3,,1)))</f>
        <v>0</v>
      </c>
      <c r="F2" s="37">
        <f ca="1">AVERAGE((INDEX('Duplicate Ext-free MC values'!F$2:F$61,ROW()*2-2,,1),INDEX('Duplicate Ext-free MC values'!F$2:F$61,ROW()*2-3,,1)))</f>
        <v>0</v>
      </c>
      <c r="G2" s="37">
        <f ca="1">AVERAGE((INDEX('Duplicate Ext-free MC values'!G$2:G$61,ROW()*2-2,,1),INDEX('Duplicate Ext-free MC values'!G$2:G$61,ROW()*2-3,,1)))</f>
        <v>0</v>
      </c>
      <c r="H2" s="37">
        <f ca="1">AVERAGE((INDEX('Duplicate Ext-free MC values'!H$2:H$61,ROW()*2-2,,1),INDEX('Duplicate Ext-free MC values'!H$2:H$61,ROW()*2-3,,1)))</f>
        <v>0</v>
      </c>
      <c r="I2" s="37">
        <f ca="1">AVERAGE((INDEX('Duplicate Ext-free MC values'!I$2:I$61,ROW()*2-2,,1),INDEX('Duplicate Ext-free MC values'!I$2:I$61,ROW()*2-3,,1)))</f>
        <v>0</v>
      </c>
      <c r="J2" s="37">
        <f ca="1">AVERAGE((INDEX('Duplicate Ext-free MC values'!J$2:J$61,ROW()*2-2,,1),INDEX('Duplicate Ext-free MC values'!J$2:J$61,ROW()*2-3,,1)))</f>
        <v>0</v>
      </c>
      <c r="K2" s="37">
        <f ca="1">AVERAGE((INDEX('Duplicate Ext-free MC values'!K$2:K$61,ROW()*2-2,,1),INDEX('Duplicate Ext-free MC values'!K$2:K$61,ROW()*2-3,,1)))</f>
        <v>0</v>
      </c>
      <c r="L2" s="37">
        <f ca="1">AVERAGE((INDEX('Duplicate Ext-free MC values'!L$2:L$61,ROW()*2-2,,1),INDEX('Duplicate Ext-free MC values'!L$2:L$61,ROW()*2-3,,1)))</f>
        <v>0</v>
      </c>
    </row>
    <row r="3" spans="1:13">
      <c r="A3" s="1">
        <f>'Average whole mass closure'!A3</f>
        <v>2</v>
      </c>
      <c r="B3" s="1">
        <f>'Average whole mass closure'!B3</f>
        <v>0</v>
      </c>
      <c r="C3" s="37">
        <f ca="1">AVERAGE((INDEX('Duplicate Ext-free MC values'!C$2:C$61,ROW()*2-2,,1),INDEX('Duplicate Ext-free MC values'!C$2:C$61,ROW()*2-3,,1)))</f>
        <v>0</v>
      </c>
      <c r="D3" s="37">
        <f ca="1">AVERAGE((INDEX('Duplicate Ext-free MC values'!D$2:D$61,ROW()*2-2,,1),INDEX('Duplicate Ext-free MC values'!D$2:D$61,ROW()*2-3,,1)))</f>
        <v>0</v>
      </c>
      <c r="E3" s="37">
        <f ca="1">AVERAGE((INDEX('Duplicate Ext-free MC values'!E$2:E$61,ROW()*2-2,,1),INDEX('Duplicate Ext-free MC values'!E$2:E$61,ROW()*2-3,,1)))</f>
        <v>0</v>
      </c>
      <c r="F3" s="37">
        <f ca="1">AVERAGE((INDEX('Duplicate Ext-free MC values'!F$2:F$61,ROW()*2-2,,1),INDEX('Duplicate Ext-free MC values'!F$2:F$61,ROW()*2-3,,1)))</f>
        <v>0</v>
      </c>
      <c r="G3" s="37">
        <f ca="1">AVERAGE((INDEX('Duplicate Ext-free MC values'!G$2:G$61,ROW()*2-2,,1),INDEX('Duplicate Ext-free MC values'!G$2:G$61,ROW()*2-3,,1)))</f>
        <v>0</v>
      </c>
      <c r="H3" s="37">
        <f ca="1">AVERAGE((INDEX('Duplicate Ext-free MC values'!H$2:H$61,ROW()*2-2,,1),INDEX('Duplicate Ext-free MC values'!H$2:H$61,ROW()*2-3,,1)))</f>
        <v>0</v>
      </c>
      <c r="I3" s="37">
        <f ca="1">AVERAGE((INDEX('Duplicate Ext-free MC values'!I$2:I$61,ROW()*2-2,,1),INDEX('Duplicate Ext-free MC values'!I$2:I$61,ROW()*2-3,,1)))</f>
        <v>0</v>
      </c>
      <c r="J3" s="37">
        <f ca="1">AVERAGE((INDEX('Duplicate Ext-free MC values'!J$2:J$61,ROW()*2-2,,1),INDEX('Duplicate Ext-free MC values'!J$2:J$61,ROW()*2-3,,1)))</f>
        <v>0</v>
      </c>
      <c r="K3" s="37">
        <f ca="1">AVERAGE((INDEX('Duplicate Ext-free MC values'!K$2:K$61,ROW()*2-2,,1),INDEX('Duplicate Ext-free MC values'!K$2:K$61,ROW()*2-3,,1)))</f>
        <v>0</v>
      </c>
      <c r="L3" s="37">
        <f ca="1">AVERAGE((INDEX('Duplicate Ext-free MC values'!L$2:L$61,ROW()*2-2,,1),INDEX('Duplicate Ext-free MC values'!L$2:L$61,ROW()*2-3,,1)))</f>
        <v>0</v>
      </c>
    </row>
    <row r="4" spans="1:13">
      <c r="A4" s="1">
        <f>'Average whole mass closure'!A4</f>
        <v>3</v>
      </c>
      <c r="B4" s="1">
        <f>'Average whole mass closure'!B4</f>
        <v>0</v>
      </c>
      <c r="C4" s="37">
        <f ca="1">AVERAGE((INDEX('Duplicate Ext-free MC values'!C$2:C$61,ROW()*2-2,,1),INDEX('Duplicate Ext-free MC values'!C$2:C$61,ROW()*2-3,,1)))</f>
        <v>0</v>
      </c>
      <c r="D4" s="37">
        <f ca="1">AVERAGE((INDEX('Duplicate Ext-free MC values'!D$2:D$61,ROW()*2-2,,1),INDEX('Duplicate Ext-free MC values'!D$2:D$61,ROW()*2-3,,1)))</f>
        <v>0</v>
      </c>
      <c r="E4" s="37">
        <f ca="1">AVERAGE((INDEX('Duplicate Ext-free MC values'!E$2:E$61,ROW()*2-2,,1),INDEX('Duplicate Ext-free MC values'!E$2:E$61,ROW()*2-3,,1)))</f>
        <v>0</v>
      </c>
      <c r="F4" s="37">
        <f ca="1">AVERAGE((INDEX('Duplicate Ext-free MC values'!F$2:F$61,ROW()*2-2,,1),INDEX('Duplicate Ext-free MC values'!F$2:F$61,ROW()*2-3,,1)))</f>
        <v>0</v>
      </c>
      <c r="G4" s="37">
        <f ca="1">AVERAGE((INDEX('Duplicate Ext-free MC values'!G$2:G$61,ROW()*2-2,,1),INDEX('Duplicate Ext-free MC values'!G$2:G$61,ROW()*2-3,,1)))</f>
        <v>0</v>
      </c>
      <c r="H4" s="37">
        <f ca="1">AVERAGE((INDEX('Duplicate Ext-free MC values'!H$2:H$61,ROW()*2-2,,1),INDEX('Duplicate Ext-free MC values'!H$2:H$61,ROW()*2-3,,1)))</f>
        <v>0</v>
      </c>
      <c r="I4" s="37">
        <f ca="1">AVERAGE((INDEX('Duplicate Ext-free MC values'!I$2:I$61,ROW()*2-2,,1),INDEX('Duplicate Ext-free MC values'!I$2:I$61,ROW()*2-3,,1)))</f>
        <v>0</v>
      </c>
      <c r="J4" s="37">
        <f ca="1">AVERAGE((INDEX('Duplicate Ext-free MC values'!J$2:J$61,ROW()*2-2,,1),INDEX('Duplicate Ext-free MC values'!J$2:J$61,ROW()*2-3,,1)))</f>
        <v>0</v>
      </c>
      <c r="K4" s="37">
        <f ca="1">AVERAGE((INDEX('Duplicate Ext-free MC values'!K$2:K$61,ROW()*2-2,,1),INDEX('Duplicate Ext-free MC values'!K$2:K$61,ROW()*2-3,,1)))</f>
        <v>0</v>
      </c>
      <c r="L4" s="37">
        <f ca="1">AVERAGE((INDEX('Duplicate Ext-free MC values'!L$2:L$61,ROW()*2-2,,1),INDEX('Duplicate Ext-free MC values'!L$2:L$61,ROW()*2-3,,1)))</f>
        <v>0</v>
      </c>
    </row>
    <row r="5" spans="1:13">
      <c r="A5" s="1">
        <f>'Average whole mass closure'!A5</f>
        <v>4</v>
      </c>
      <c r="B5" s="1">
        <f>'Average whole mass closure'!B5</f>
        <v>0</v>
      </c>
      <c r="C5" s="37">
        <f ca="1">AVERAGE((INDEX('Duplicate Ext-free MC values'!C$2:C$61,ROW()*2-2,,1),INDEX('Duplicate Ext-free MC values'!C$2:C$61,ROW()*2-3,,1)))</f>
        <v>0</v>
      </c>
      <c r="D5" s="37">
        <f ca="1">AVERAGE((INDEX('Duplicate Ext-free MC values'!D$2:D$61,ROW()*2-2,,1),INDEX('Duplicate Ext-free MC values'!D$2:D$61,ROW()*2-3,,1)))</f>
        <v>0</v>
      </c>
      <c r="E5" s="37">
        <f ca="1">AVERAGE((INDEX('Duplicate Ext-free MC values'!E$2:E$61,ROW()*2-2,,1),INDEX('Duplicate Ext-free MC values'!E$2:E$61,ROW()*2-3,,1)))</f>
        <v>0</v>
      </c>
      <c r="F5" s="37">
        <f ca="1">AVERAGE((INDEX('Duplicate Ext-free MC values'!F$2:F$61,ROW()*2-2,,1),INDEX('Duplicate Ext-free MC values'!F$2:F$61,ROW()*2-3,,1)))</f>
        <v>0</v>
      </c>
      <c r="G5" s="37">
        <f ca="1">AVERAGE((INDEX('Duplicate Ext-free MC values'!G$2:G$61,ROW()*2-2,,1),INDEX('Duplicate Ext-free MC values'!G$2:G$61,ROW()*2-3,,1)))</f>
        <v>0</v>
      </c>
      <c r="H5" s="37">
        <f ca="1">AVERAGE((INDEX('Duplicate Ext-free MC values'!H$2:H$61,ROW()*2-2,,1),INDEX('Duplicate Ext-free MC values'!H$2:H$61,ROW()*2-3,,1)))</f>
        <v>0</v>
      </c>
      <c r="I5" s="37">
        <f ca="1">AVERAGE((INDEX('Duplicate Ext-free MC values'!I$2:I$61,ROW()*2-2,,1),INDEX('Duplicate Ext-free MC values'!I$2:I$61,ROW()*2-3,,1)))</f>
        <v>0</v>
      </c>
      <c r="J5" s="37">
        <f ca="1">AVERAGE((INDEX('Duplicate Ext-free MC values'!J$2:J$61,ROW()*2-2,,1),INDEX('Duplicate Ext-free MC values'!J$2:J$61,ROW()*2-3,,1)))</f>
        <v>0</v>
      </c>
      <c r="K5" s="37">
        <f ca="1">AVERAGE((INDEX('Duplicate Ext-free MC values'!K$2:K$61,ROW()*2-2,,1),INDEX('Duplicate Ext-free MC values'!K$2:K$61,ROW()*2-3,,1)))</f>
        <v>0</v>
      </c>
      <c r="L5" s="37">
        <f ca="1">AVERAGE((INDEX('Duplicate Ext-free MC values'!L$2:L$61,ROW()*2-2,,1),INDEX('Duplicate Ext-free MC values'!L$2:L$61,ROW()*2-3,,1)))</f>
        <v>0</v>
      </c>
    </row>
    <row r="6" spans="1:13">
      <c r="A6" s="1">
        <f>'Average whole mass closure'!A6</f>
        <v>5</v>
      </c>
      <c r="B6" s="1">
        <f>'Average whole mass closure'!B6</f>
        <v>0</v>
      </c>
      <c r="C6" s="37">
        <f ca="1">AVERAGE((INDEX('Duplicate Ext-free MC values'!C$2:C$61,ROW()*2-2,,1),INDEX('Duplicate Ext-free MC values'!C$2:C$61,ROW()*2-3,,1)))</f>
        <v>0</v>
      </c>
      <c r="D6" s="37">
        <f ca="1">AVERAGE((INDEX('Duplicate Ext-free MC values'!D$2:D$61,ROW()*2-2,,1),INDEX('Duplicate Ext-free MC values'!D$2:D$61,ROW()*2-3,,1)))</f>
        <v>0</v>
      </c>
      <c r="E6" s="37">
        <f ca="1">AVERAGE((INDEX('Duplicate Ext-free MC values'!E$2:E$61,ROW()*2-2,,1),INDEX('Duplicate Ext-free MC values'!E$2:E$61,ROW()*2-3,,1)))</f>
        <v>0</v>
      </c>
      <c r="F6" s="37">
        <f ca="1">AVERAGE((INDEX('Duplicate Ext-free MC values'!F$2:F$61,ROW()*2-2,,1),INDEX('Duplicate Ext-free MC values'!F$2:F$61,ROW()*2-3,,1)))</f>
        <v>0</v>
      </c>
      <c r="G6" s="37">
        <f ca="1">AVERAGE((INDEX('Duplicate Ext-free MC values'!G$2:G$61,ROW()*2-2,,1),INDEX('Duplicate Ext-free MC values'!G$2:G$61,ROW()*2-3,,1)))</f>
        <v>0</v>
      </c>
      <c r="H6" s="37">
        <f ca="1">AVERAGE((INDEX('Duplicate Ext-free MC values'!H$2:H$61,ROW()*2-2,,1),INDEX('Duplicate Ext-free MC values'!H$2:H$61,ROW()*2-3,,1)))</f>
        <v>0</v>
      </c>
      <c r="I6" s="37">
        <f ca="1">AVERAGE((INDEX('Duplicate Ext-free MC values'!I$2:I$61,ROW()*2-2,,1),INDEX('Duplicate Ext-free MC values'!I$2:I$61,ROW()*2-3,,1)))</f>
        <v>0</v>
      </c>
      <c r="J6" s="37">
        <f ca="1">AVERAGE((INDEX('Duplicate Ext-free MC values'!J$2:J$61,ROW()*2-2,,1),INDEX('Duplicate Ext-free MC values'!J$2:J$61,ROW()*2-3,,1)))</f>
        <v>0</v>
      </c>
      <c r="K6" s="37">
        <f ca="1">AVERAGE((INDEX('Duplicate Ext-free MC values'!K$2:K$61,ROW()*2-2,,1),INDEX('Duplicate Ext-free MC values'!K$2:K$61,ROW()*2-3,,1)))</f>
        <v>0</v>
      </c>
      <c r="L6" s="37">
        <f ca="1">AVERAGE((INDEX('Duplicate Ext-free MC values'!L$2:L$61,ROW()*2-2,,1),INDEX('Duplicate Ext-free MC values'!L$2:L$61,ROW()*2-3,,1)))</f>
        <v>0</v>
      </c>
    </row>
    <row r="7" spans="1:13">
      <c r="A7" s="1">
        <f>'Average whole mass closure'!A7</f>
        <v>6</v>
      </c>
      <c r="B7" s="1">
        <f>'Average whole mass closure'!B7</f>
        <v>0</v>
      </c>
      <c r="C7" s="37">
        <f ca="1">AVERAGE((INDEX('Duplicate Ext-free MC values'!C$2:C$61,ROW()*2-2,,1),INDEX('Duplicate Ext-free MC values'!C$2:C$61,ROW()*2-3,,1)))</f>
        <v>0</v>
      </c>
      <c r="D7" s="37">
        <f ca="1">AVERAGE((INDEX('Duplicate Ext-free MC values'!D$2:D$61,ROW()*2-2,,1),INDEX('Duplicate Ext-free MC values'!D$2:D$61,ROW()*2-3,,1)))</f>
        <v>0</v>
      </c>
      <c r="E7" s="37">
        <f ca="1">AVERAGE((INDEX('Duplicate Ext-free MC values'!E$2:E$61,ROW()*2-2,,1),INDEX('Duplicate Ext-free MC values'!E$2:E$61,ROW()*2-3,,1)))</f>
        <v>0</v>
      </c>
      <c r="F7" s="37">
        <f ca="1">AVERAGE((INDEX('Duplicate Ext-free MC values'!F$2:F$61,ROW()*2-2,,1),INDEX('Duplicate Ext-free MC values'!F$2:F$61,ROW()*2-3,,1)))</f>
        <v>0</v>
      </c>
      <c r="G7" s="37">
        <f ca="1">AVERAGE((INDEX('Duplicate Ext-free MC values'!G$2:G$61,ROW()*2-2,,1),INDEX('Duplicate Ext-free MC values'!G$2:G$61,ROW()*2-3,,1)))</f>
        <v>0</v>
      </c>
      <c r="H7" s="37">
        <f ca="1">AVERAGE((INDEX('Duplicate Ext-free MC values'!H$2:H$61,ROW()*2-2,,1),INDEX('Duplicate Ext-free MC values'!H$2:H$61,ROW()*2-3,,1)))</f>
        <v>0</v>
      </c>
      <c r="I7" s="37">
        <f ca="1">AVERAGE((INDEX('Duplicate Ext-free MC values'!I$2:I$61,ROW()*2-2,,1),INDEX('Duplicate Ext-free MC values'!I$2:I$61,ROW()*2-3,,1)))</f>
        <v>0</v>
      </c>
      <c r="J7" s="37">
        <f ca="1">AVERAGE((INDEX('Duplicate Ext-free MC values'!J$2:J$61,ROW()*2-2,,1),INDEX('Duplicate Ext-free MC values'!J$2:J$61,ROW()*2-3,,1)))</f>
        <v>0</v>
      </c>
      <c r="K7" s="37">
        <f ca="1">AVERAGE((INDEX('Duplicate Ext-free MC values'!K$2:K$61,ROW()*2-2,,1),INDEX('Duplicate Ext-free MC values'!K$2:K$61,ROW()*2-3,,1)))</f>
        <v>0</v>
      </c>
      <c r="L7" s="37">
        <f ca="1">AVERAGE((INDEX('Duplicate Ext-free MC values'!L$2:L$61,ROW()*2-2,,1),INDEX('Duplicate Ext-free MC values'!L$2:L$61,ROW()*2-3,,1)))</f>
        <v>0</v>
      </c>
    </row>
    <row r="8" spans="1:13">
      <c r="A8" s="1">
        <f>'Average whole mass closure'!A8</f>
        <v>7</v>
      </c>
      <c r="B8" s="1">
        <f>'Average whole mass closure'!B8</f>
        <v>0</v>
      </c>
      <c r="C8" s="37">
        <f ca="1">AVERAGE((INDEX('Duplicate Ext-free MC values'!C$2:C$61,ROW()*2-2,,1),INDEX('Duplicate Ext-free MC values'!C$2:C$61,ROW()*2-3,,1)))</f>
        <v>0</v>
      </c>
      <c r="D8" s="37">
        <f ca="1">AVERAGE((INDEX('Duplicate Ext-free MC values'!D$2:D$61,ROW()*2-2,,1),INDEX('Duplicate Ext-free MC values'!D$2:D$61,ROW()*2-3,,1)))</f>
        <v>0</v>
      </c>
      <c r="E8" s="37">
        <f ca="1">AVERAGE((INDEX('Duplicate Ext-free MC values'!E$2:E$61,ROW()*2-2,,1),INDEX('Duplicate Ext-free MC values'!E$2:E$61,ROW()*2-3,,1)))</f>
        <v>0</v>
      </c>
      <c r="F8" s="37">
        <f ca="1">AVERAGE((INDEX('Duplicate Ext-free MC values'!F$2:F$61,ROW()*2-2,,1),INDEX('Duplicate Ext-free MC values'!F$2:F$61,ROW()*2-3,,1)))</f>
        <v>0</v>
      </c>
      <c r="G8" s="37">
        <f ca="1">AVERAGE((INDEX('Duplicate Ext-free MC values'!G$2:G$61,ROW()*2-2,,1),INDEX('Duplicate Ext-free MC values'!G$2:G$61,ROW()*2-3,,1)))</f>
        <v>0</v>
      </c>
      <c r="H8" s="37">
        <f ca="1">AVERAGE((INDEX('Duplicate Ext-free MC values'!H$2:H$61,ROW()*2-2,,1),INDEX('Duplicate Ext-free MC values'!H$2:H$61,ROW()*2-3,,1)))</f>
        <v>0</v>
      </c>
      <c r="I8" s="37">
        <f ca="1">AVERAGE((INDEX('Duplicate Ext-free MC values'!I$2:I$61,ROW()*2-2,,1),INDEX('Duplicate Ext-free MC values'!I$2:I$61,ROW()*2-3,,1)))</f>
        <v>0</v>
      </c>
      <c r="J8" s="37">
        <f ca="1">AVERAGE((INDEX('Duplicate Ext-free MC values'!J$2:J$61,ROW()*2-2,,1),INDEX('Duplicate Ext-free MC values'!J$2:J$61,ROW()*2-3,,1)))</f>
        <v>0</v>
      </c>
      <c r="K8" s="37">
        <f ca="1">AVERAGE((INDEX('Duplicate Ext-free MC values'!K$2:K$61,ROW()*2-2,,1),INDEX('Duplicate Ext-free MC values'!K$2:K$61,ROW()*2-3,,1)))</f>
        <v>0</v>
      </c>
      <c r="L8" s="37">
        <f ca="1">AVERAGE((INDEX('Duplicate Ext-free MC values'!L$2:L$61,ROW()*2-2,,1),INDEX('Duplicate Ext-free MC values'!L$2:L$61,ROW()*2-3,,1)))</f>
        <v>0</v>
      </c>
    </row>
    <row r="9" spans="1:13">
      <c r="A9" s="1">
        <f>'Average whole mass closure'!A9</f>
        <v>8</v>
      </c>
      <c r="B9" s="1">
        <f>'Average whole mass closure'!B9</f>
        <v>0</v>
      </c>
      <c r="C9" s="37">
        <f ca="1">AVERAGE((INDEX('Duplicate Ext-free MC values'!C$2:C$61,ROW()*2-2,,1),INDEX('Duplicate Ext-free MC values'!C$2:C$61,ROW()*2-3,,1)))</f>
        <v>0</v>
      </c>
      <c r="D9" s="37">
        <f ca="1">AVERAGE((INDEX('Duplicate Ext-free MC values'!D$2:D$61,ROW()*2-2,,1),INDEX('Duplicate Ext-free MC values'!D$2:D$61,ROW()*2-3,,1)))</f>
        <v>0</v>
      </c>
      <c r="E9" s="37">
        <f ca="1">AVERAGE((INDEX('Duplicate Ext-free MC values'!E$2:E$61,ROW()*2-2,,1),INDEX('Duplicate Ext-free MC values'!E$2:E$61,ROW()*2-3,,1)))</f>
        <v>0</v>
      </c>
      <c r="F9" s="37">
        <f ca="1">AVERAGE((INDEX('Duplicate Ext-free MC values'!F$2:F$61,ROW()*2-2,,1),INDEX('Duplicate Ext-free MC values'!F$2:F$61,ROW()*2-3,,1)))</f>
        <v>0</v>
      </c>
      <c r="G9" s="37">
        <f ca="1">AVERAGE((INDEX('Duplicate Ext-free MC values'!G$2:G$61,ROW()*2-2,,1),INDEX('Duplicate Ext-free MC values'!G$2:G$61,ROW()*2-3,,1)))</f>
        <v>0</v>
      </c>
      <c r="H9" s="37">
        <f ca="1">AVERAGE((INDEX('Duplicate Ext-free MC values'!H$2:H$61,ROW()*2-2,,1),INDEX('Duplicate Ext-free MC values'!H$2:H$61,ROW()*2-3,,1)))</f>
        <v>0</v>
      </c>
      <c r="I9" s="37">
        <f ca="1">AVERAGE((INDEX('Duplicate Ext-free MC values'!I$2:I$61,ROW()*2-2,,1),INDEX('Duplicate Ext-free MC values'!I$2:I$61,ROW()*2-3,,1)))</f>
        <v>0</v>
      </c>
      <c r="J9" s="37">
        <f ca="1">AVERAGE((INDEX('Duplicate Ext-free MC values'!J$2:J$61,ROW()*2-2,,1),INDEX('Duplicate Ext-free MC values'!J$2:J$61,ROW()*2-3,,1)))</f>
        <v>0</v>
      </c>
      <c r="K9" s="37">
        <f ca="1">AVERAGE((INDEX('Duplicate Ext-free MC values'!K$2:K$61,ROW()*2-2,,1),INDEX('Duplicate Ext-free MC values'!K$2:K$61,ROW()*2-3,,1)))</f>
        <v>0</v>
      </c>
      <c r="L9" s="37">
        <f ca="1">AVERAGE((INDEX('Duplicate Ext-free MC values'!L$2:L$61,ROW()*2-2,,1),INDEX('Duplicate Ext-free MC values'!L$2:L$61,ROW()*2-3,,1)))</f>
        <v>0</v>
      </c>
    </row>
    <row r="10" spans="1:13">
      <c r="A10" s="1">
        <f>'Average whole mass closure'!A10</f>
        <v>9</v>
      </c>
      <c r="B10" s="1">
        <f>'Average whole mass closure'!B10</f>
        <v>0</v>
      </c>
      <c r="C10" s="37">
        <f ca="1">AVERAGE((INDEX('Duplicate Ext-free MC values'!C$2:C$61,ROW()*2-2,,1),INDEX('Duplicate Ext-free MC values'!C$2:C$61,ROW()*2-3,,1)))</f>
        <v>0</v>
      </c>
      <c r="D10" s="37">
        <f ca="1">AVERAGE((INDEX('Duplicate Ext-free MC values'!D$2:D$61,ROW()*2-2,,1),INDEX('Duplicate Ext-free MC values'!D$2:D$61,ROW()*2-3,,1)))</f>
        <v>0</v>
      </c>
      <c r="E10" s="37">
        <f ca="1">AVERAGE((INDEX('Duplicate Ext-free MC values'!E$2:E$61,ROW()*2-2,,1),INDEX('Duplicate Ext-free MC values'!E$2:E$61,ROW()*2-3,,1)))</f>
        <v>0</v>
      </c>
      <c r="F10" s="37">
        <f ca="1">AVERAGE((INDEX('Duplicate Ext-free MC values'!F$2:F$61,ROW()*2-2,,1),INDEX('Duplicate Ext-free MC values'!F$2:F$61,ROW()*2-3,,1)))</f>
        <v>0</v>
      </c>
      <c r="G10" s="37">
        <f ca="1">AVERAGE((INDEX('Duplicate Ext-free MC values'!G$2:G$61,ROW()*2-2,,1),INDEX('Duplicate Ext-free MC values'!G$2:G$61,ROW()*2-3,,1)))</f>
        <v>0</v>
      </c>
      <c r="H10" s="37">
        <f ca="1">AVERAGE((INDEX('Duplicate Ext-free MC values'!H$2:H$61,ROW()*2-2,,1),INDEX('Duplicate Ext-free MC values'!H$2:H$61,ROW()*2-3,,1)))</f>
        <v>0</v>
      </c>
      <c r="I10" s="37">
        <f ca="1">AVERAGE((INDEX('Duplicate Ext-free MC values'!I$2:I$61,ROW()*2-2,,1),INDEX('Duplicate Ext-free MC values'!I$2:I$61,ROW()*2-3,,1)))</f>
        <v>0</v>
      </c>
      <c r="J10" s="37">
        <f ca="1">AVERAGE((INDEX('Duplicate Ext-free MC values'!J$2:J$61,ROW()*2-2,,1),INDEX('Duplicate Ext-free MC values'!J$2:J$61,ROW()*2-3,,1)))</f>
        <v>0</v>
      </c>
      <c r="K10" s="37">
        <f ca="1">AVERAGE((INDEX('Duplicate Ext-free MC values'!K$2:K$61,ROW()*2-2,,1),INDEX('Duplicate Ext-free MC values'!K$2:K$61,ROW()*2-3,,1)))</f>
        <v>0</v>
      </c>
      <c r="L10" s="37">
        <f ca="1">AVERAGE((INDEX('Duplicate Ext-free MC values'!L$2:L$61,ROW()*2-2,,1),INDEX('Duplicate Ext-free MC values'!L$2:L$61,ROW()*2-3,,1)))</f>
        <v>0</v>
      </c>
    </row>
    <row r="11" spans="1:13">
      <c r="A11" s="1">
        <f>'Average whole mass closure'!A11</f>
        <v>10</v>
      </c>
      <c r="B11" s="1">
        <f>'Average whole mass closure'!B11</f>
        <v>0</v>
      </c>
      <c r="C11" s="37">
        <f ca="1">AVERAGE((INDEX('Duplicate Ext-free MC values'!C$2:C$61,ROW()*2-2,,1),INDEX('Duplicate Ext-free MC values'!C$2:C$61,ROW()*2-3,,1)))</f>
        <v>0</v>
      </c>
      <c r="D11" s="37">
        <f ca="1">AVERAGE((INDEX('Duplicate Ext-free MC values'!D$2:D$61,ROW()*2-2,,1),INDEX('Duplicate Ext-free MC values'!D$2:D$61,ROW()*2-3,,1)))</f>
        <v>0</v>
      </c>
      <c r="E11" s="37">
        <f ca="1">AVERAGE((INDEX('Duplicate Ext-free MC values'!E$2:E$61,ROW()*2-2,,1),INDEX('Duplicate Ext-free MC values'!E$2:E$61,ROW()*2-3,,1)))</f>
        <v>0</v>
      </c>
      <c r="F11" s="37">
        <f ca="1">AVERAGE((INDEX('Duplicate Ext-free MC values'!F$2:F$61,ROW()*2-2,,1),INDEX('Duplicate Ext-free MC values'!F$2:F$61,ROW()*2-3,,1)))</f>
        <v>0</v>
      </c>
      <c r="G11" s="37">
        <f ca="1">AVERAGE((INDEX('Duplicate Ext-free MC values'!G$2:G$61,ROW()*2-2,,1),INDEX('Duplicate Ext-free MC values'!G$2:G$61,ROW()*2-3,,1)))</f>
        <v>0</v>
      </c>
      <c r="H11" s="37">
        <f ca="1">AVERAGE((INDEX('Duplicate Ext-free MC values'!H$2:H$61,ROW()*2-2,,1),INDEX('Duplicate Ext-free MC values'!H$2:H$61,ROW()*2-3,,1)))</f>
        <v>0</v>
      </c>
      <c r="I11" s="37">
        <f ca="1">AVERAGE((INDEX('Duplicate Ext-free MC values'!I$2:I$61,ROW()*2-2,,1),INDEX('Duplicate Ext-free MC values'!I$2:I$61,ROW()*2-3,,1)))</f>
        <v>0</v>
      </c>
      <c r="J11" s="37">
        <f ca="1">AVERAGE((INDEX('Duplicate Ext-free MC values'!J$2:J$61,ROW()*2-2,,1),INDEX('Duplicate Ext-free MC values'!J$2:J$61,ROW()*2-3,,1)))</f>
        <v>0</v>
      </c>
      <c r="K11" s="37">
        <f ca="1">AVERAGE((INDEX('Duplicate Ext-free MC values'!K$2:K$61,ROW()*2-2,,1),INDEX('Duplicate Ext-free MC values'!K$2:K$61,ROW()*2-3,,1)))</f>
        <v>0</v>
      </c>
      <c r="L11" s="37">
        <f ca="1">AVERAGE((INDEX('Duplicate Ext-free MC values'!L$2:L$61,ROW()*2-2,,1),INDEX('Duplicate Ext-free MC values'!L$2:L$61,ROW()*2-3,,1)))</f>
        <v>0</v>
      </c>
    </row>
    <row r="12" spans="1:13">
      <c r="A12" s="1">
        <f>'Average whole mass closure'!A12</f>
        <v>11</v>
      </c>
      <c r="B12" s="1">
        <f>'Average whole mass closure'!B12</f>
        <v>0</v>
      </c>
      <c r="C12" s="37">
        <f ca="1">AVERAGE((INDEX('Duplicate Ext-free MC values'!C$2:C$61,ROW()*2-2,,1),INDEX('Duplicate Ext-free MC values'!C$2:C$61,ROW()*2-3,,1)))</f>
        <v>0</v>
      </c>
      <c r="D12" s="37">
        <f ca="1">AVERAGE((INDEX('Duplicate Ext-free MC values'!D$2:D$61,ROW()*2-2,,1),INDEX('Duplicate Ext-free MC values'!D$2:D$61,ROW()*2-3,,1)))</f>
        <v>0</v>
      </c>
      <c r="E12" s="37">
        <f ca="1">AVERAGE((INDEX('Duplicate Ext-free MC values'!E$2:E$61,ROW()*2-2,,1),INDEX('Duplicate Ext-free MC values'!E$2:E$61,ROW()*2-3,,1)))</f>
        <v>0</v>
      </c>
      <c r="F12" s="37">
        <f ca="1">AVERAGE((INDEX('Duplicate Ext-free MC values'!F$2:F$61,ROW()*2-2,,1),INDEX('Duplicate Ext-free MC values'!F$2:F$61,ROW()*2-3,,1)))</f>
        <v>0</v>
      </c>
      <c r="G12" s="37">
        <f ca="1">AVERAGE((INDEX('Duplicate Ext-free MC values'!G$2:G$61,ROW()*2-2,,1),INDEX('Duplicate Ext-free MC values'!G$2:G$61,ROW()*2-3,,1)))</f>
        <v>0</v>
      </c>
      <c r="H12" s="37">
        <f ca="1">AVERAGE((INDEX('Duplicate Ext-free MC values'!H$2:H$61,ROW()*2-2,,1),INDEX('Duplicate Ext-free MC values'!H$2:H$61,ROW()*2-3,,1)))</f>
        <v>0</v>
      </c>
      <c r="I12" s="37">
        <f ca="1">AVERAGE((INDEX('Duplicate Ext-free MC values'!I$2:I$61,ROW()*2-2,,1),INDEX('Duplicate Ext-free MC values'!I$2:I$61,ROW()*2-3,,1)))</f>
        <v>0</v>
      </c>
      <c r="J12" s="37">
        <f ca="1">AVERAGE((INDEX('Duplicate Ext-free MC values'!J$2:J$61,ROW()*2-2,,1),INDEX('Duplicate Ext-free MC values'!J$2:J$61,ROW()*2-3,,1)))</f>
        <v>0</v>
      </c>
      <c r="K12" s="37">
        <f ca="1">AVERAGE((INDEX('Duplicate Ext-free MC values'!K$2:K$61,ROW()*2-2,,1),INDEX('Duplicate Ext-free MC values'!K$2:K$61,ROW()*2-3,,1)))</f>
        <v>0</v>
      </c>
      <c r="L12" s="37">
        <f ca="1">AVERAGE((INDEX('Duplicate Ext-free MC values'!L$2:L$61,ROW()*2-2,,1),INDEX('Duplicate Ext-free MC values'!L$2:L$61,ROW()*2-3,,1)))</f>
        <v>0</v>
      </c>
    </row>
    <row r="13" spans="1:13">
      <c r="A13" s="1">
        <f>'Average whole mass closure'!A13</f>
        <v>12</v>
      </c>
      <c r="B13" s="1">
        <f>'Average whole mass closure'!B13</f>
        <v>0</v>
      </c>
      <c r="C13" s="37">
        <f ca="1">AVERAGE((INDEX('Duplicate Ext-free MC values'!C$2:C$61,ROW()*2-2,,1),INDEX('Duplicate Ext-free MC values'!C$2:C$61,ROW()*2-3,,1)))</f>
        <v>0</v>
      </c>
      <c r="D13" s="37">
        <f ca="1">AVERAGE((INDEX('Duplicate Ext-free MC values'!D$2:D$61,ROW()*2-2,,1),INDEX('Duplicate Ext-free MC values'!D$2:D$61,ROW()*2-3,,1)))</f>
        <v>0</v>
      </c>
      <c r="E13" s="37">
        <f ca="1">AVERAGE((INDEX('Duplicate Ext-free MC values'!E$2:E$61,ROW()*2-2,,1),INDEX('Duplicate Ext-free MC values'!E$2:E$61,ROW()*2-3,,1)))</f>
        <v>0</v>
      </c>
      <c r="F13" s="37">
        <f ca="1">AVERAGE((INDEX('Duplicate Ext-free MC values'!F$2:F$61,ROW()*2-2,,1),INDEX('Duplicate Ext-free MC values'!F$2:F$61,ROW()*2-3,,1)))</f>
        <v>0</v>
      </c>
      <c r="G13" s="37">
        <f ca="1">AVERAGE((INDEX('Duplicate Ext-free MC values'!G$2:G$61,ROW()*2-2,,1),INDEX('Duplicate Ext-free MC values'!G$2:G$61,ROW()*2-3,,1)))</f>
        <v>0</v>
      </c>
      <c r="H13" s="37">
        <f ca="1">AVERAGE((INDEX('Duplicate Ext-free MC values'!H$2:H$61,ROW()*2-2,,1),INDEX('Duplicate Ext-free MC values'!H$2:H$61,ROW()*2-3,,1)))</f>
        <v>0</v>
      </c>
      <c r="I13" s="37">
        <f ca="1">AVERAGE((INDEX('Duplicate Ext-free MC values'!I$2:I$61,ROW()*2-2,,1),INDEX('Duplicate Ext-free MC values'!I$2:I$61,ROW()*2-3,,1)))</f>
        <v>0</v>
      </c>
      <c r="J13" s="37">
        <f ca="1">AVERAGE((INDEX('Duplicate Ext-free MC values'!J$2:J$61,ROW()*2-2,,1),INDEX('Duplicate Ext-free MC values'!J$2:J$61,ROW()*2-3,,1)))</f>
        <v>0</v>
      </c>
      <c r="K13" s="37">
        <f ca="1">AVERAGE((INDEX('Duplicate Ext-free MC values'!K$2:K$61,ROW()*2-2,,1),INDEX('Duplicate Ext-free MC values'!K$2:K$61,ROW()*2-3,,1)))</f>
        <v>0</v>
      </c>
      <c r="L13" s="37">
        <f ca="1">AVERAGE((INDEX('Duplicate Ext-free MC values'!L$2:L$61,ROW()*2-2,,1),INDEX('Duplicate Ext-free MC values'!L$2:L$61,ROW()*2-3,,1)))</f>
        <v>0</v>
      </c>
    </row>
    <row r="14" spans="1:13">
      <c r="A14" s="1">
        <f>'Average whole mass closure'!A14</f>
        <v>13</v>
      </c>
      <c r="B14" s="1">
        <f>'Average whole mass closure'!B14</f>
        <v>0</v>
      </c>
      <c r="C14" s="37">
        <f ca="1">AVERAGE((INDEX('Duplicate Ext-free MC values'!C$2:C$61,ROW()*2-2,,1),INDEX('Duplicate Ext-free MC values'!C$2:C$61,ROW()*2-3,,1)))</f>
        <v>0</v>
      </c>
      <c r="D14" s="37">
        <f ca="1">AVERAGE((INDEX('Duplicate Ext-free MC values'!D$2:D$61,ROW()*2-2,,1),INDEX('Duplicate Ext-free MC values'!D$2:D$61,ROW()*2-3,,1)))</f>
        <v>0</v>
      </c>
      <c r="E14" s="37">
        <f ca="1">AVERAGE((INDEX('Duplicate Ext-free MC values'!E$2:E$61,ROW()*2-2,,1),INDEX('Duplicate Ext-free MC values'!E$2:E$61,ROW()*2-3,,1)))</f>
        <v>0</v>
      </c>
      <c r="F14" s="37">
        <f ca="1">AVERAGE((INDEX('Duplicate Ext-free MC values'!F$2:F$61,ROW()*2-2,,1),INDEX('Duplicate Ext-free MC values'!F$2:F$61,ROW()*2-3,,1)))</f>
        <v>0</v>
      </c>
      <c r="G14" s="37">
        <f ca="1">AVERAGE((INDEX('Duplicate Ext-free MC values'!G$2:G$61,ROW()*2-2,,1),INDEX('Duplicate Ext-free MC values'!G$2:G$61,ROW()*2-3,,1)))</f>
        <v>0</v>
      </c>
      <c r="H14" s="37">
        <f ca="1">AVERAGE((INDEX('Duplicate Ext-free MC values'!H$2:H$61,ROW()*2-2,,1),INDEX('Duplicate Ext-free MC values'!H$2:H$61,ROW()*2-3,,1)))</f>
        <v>0</v>
      </c>
      <c r="I14" s="37">
        <f ca="1">AVERAGE((INDEX('Duplicate Ext-free MC values'!I$2:I$61,ROW()*2-2,,1),INDEX('Duplicate Ext-free MC values'!I$2:I$61,ROW()*2-3,,1)))</f>
        <v>0</v>
      </c>
      <c r="J14" s="37">
        <f ca="1">AVERAGE((INDEX('Duplicate Ext-free MC values'!J$2:J$61,ROW()*2-2,,1),INDEX('Duplicate Ext-free MC values'!J$2:J$61,ROW()*2-3,,1)))</f>
        <v>0</v>
      </c>
      <c r="K14" s="37">
        <f ca="1">AVERAGE((INDEX('Duplicate Ext-free MC values'!K$2:K$61,ROW()*2-2,,1),INDEX('Duplicate Ext-free MC values'!K$2:K$61,ROW()*2-3,,1)))</f>
        <v>0</v>
      </c>
      <c r="L14" s="37">
        <f ca="1">AVERAGE((INDEX('Duplicate Ext-free MC values'!L$2:L$61,ROW()*2-2,,1),INDEX('Duplicate Ext-free MC values'!L$2:L$61,ROW()*2-3,,1)))</f>
        <v>0</v>
      </c>
    </row>
    <row r="15" spans="1:13">
      <c r="A15" s="1">
        <f>'Average whole mass closure'!A15</f>
        <v>14</v>
      </c>
      <c r="B15" s="1">
        <f>'Average whole mass closure'!B15</f>
        <v>0</v>
      </c>
      <c r="C15" s="37">
        <f ca="1">AVERAGE((INDEX('Duplicate Ext-free MC values'!C$2:C$61,ROW()*2-2,,1),INDEX('Duplicate Ext-free MC values'!C$2:C$61,ROW()*2-3,,1)))</f>
        <v>0</v>
      </c>
      <c r="D15" s="37">
        <f ca="1">AVERAGE((INDEX('Duplicate Ext-free MC values'!D$2:D$61,ROW()*2-2,,1),INDEX('Duplicate Ext-free MC values'!D$2:D$61,ROW()*2-3,,1)))</f>
        <v>0</v>
      </c>
      <c r="E15" s="37">
        <f ca="1">AVERAGE((INDEX('Duplicate Ext-free MC values'!E$2:E$61,ROW()*2-2,,1),INDEX('Duplicate Ext-free MC values'!E$2:E$61,ROW()*2-3,,1)))</f>
        <v>0</v>
      </c>
      <c r="F15" s="37">
        <f ca="1">AVERAGE((INDEX('Duplicate Ext-free MC values'!F$2:F$61,ROW()*2-2,,1),INDEX('Duplicate Ext-free MC values'!F$2:F$61,ROW()*2-3,,1)))</f>
        <v>0</v>
      </c>
      <c r="G15" s="37">
        <f ca="1">AVERAGE((INDEX('Duplicate Ext-free MC values'!G$2:G$61,ROW()*2-2,,1),INDEX('Duplicate Ext-free MC values'!G$2:G$61,ROW()*2-3,,1)))</f>
        <v>0</v>
      </c>
      <c r="H15" s="37">
        <f ca="1">AVERAGE((INDEX('Duplicate Ext-free MC values'!H$2:H$61,ROW()*2-2,,1),INDEX('Duplicate Ext-free MC values'!H$2:H$61,ROW()*2-3,,1)))</f>
        <v>0</v>
      </c>
      <c r="I15" s="37">
        <f ca="1">AVERAGE((INDEX('Duplicate Ext-free MC values'!I$2:I$61,ROW()*2-2,,1),INDEX('Duplicate Ext-free MC values'!I$2:I$61,ROW()*2-3,,1)))</f>
        <v>0</v>
      </c>
      <c r="J15" s="37">
        <f ca="1">AVERAGE((INDEX('Duplicate Ext-free MC values'!J$2:J$61,ROW()*2-2,,1),INDEX('Duplicate Ext-free MC values'!J$2:J$61,ROW()*2-3,,1)))</f>
        <v>0</v>
      </c>
      <c r="K15" s="37">
        <f ca="1">AVERAGE((INDEX('Duplicate Ext-free MC values'!K$2:K$61,ROW()*2-2,,1),INDEX('Duplicate Ext-free MC values'!K$2:K$61,ROW()*2-3,,1)))</f>
        <v>0</v>
      </c>
      <c r="L15" s="37">
        <f ca="1">AVERAGE((INDEX('Duplicate Ext-free MC values'!L$2:L$61,ROW()*2-2,,1),INDEX('Duplicate Ext-free MC values'!L$2:L$61,ROW()*2-3,,1)))</f>
        <v>0</v>
      </c>
    </row>
    <row r="16" spans="1:13">
      <c r="A16" s="1">
        <f>'Average whole mass closure'!A16</f>
        <v>15</v>
      </c>
      <c r="B16" s="1">
        <f>'Average whole mass closure'!B16</f>
        <v>0</v>
      </c>
      <c r="C16" s="37">
        <f ca="1">AVERAGE((INDEX('Duplicate Ext-free MC values'!C$2:C$61,ROW()*2-2,,1),INDEX('Duplicate Ext-free MC values'!C$2:C$61,ROW()*2-3,,1)))</f>
        <v>0</v>
      </c>
      <c r="D16" s="37">
        <f ca="1">AVERAGE((INDEX('Duplicate Ext-free MC values'!D$2:D$61,ROW()*2-2,,1),INDEX('Duplicate Ext-free MC values'!D$2:D$61,ROW()*2-3,,1)))</f>
        <v>0</v>
      </c>
      <c r="E16" s="37">
        <f ca="1">AVERAGE((INDEX('Duplicate Ext-free MC values'!E$2:E$61,ROW()*2-2,,1),INDEX('Duplicate Ext-free MC values'!E$2:E$61,ROW()*2-3,,1)))</f>
        <v>0</v>
      </c>
      <c r="F16" s="37">
        <f ca="1">AVERAGE((INDEX('Duplicate Ext-free MC values'!F$2:F$61,ROW()*2-2,,1),INDEX('Duplicate Ext-free MC values'!F$2:F$61,ROW()*2-3,,1)))</f>
        <v>0</v>
      </c>
      <c r="G16" s="37">
        <f ca="1">AVERAGE((INDEX('Duplicate Ext-free MC values'!G$2:G$61,ROW()*2-2,,1),INDEX('Duplicate Ext-free MC values'!G$2:G$61,ROW()*2-3,,1)))</f>
        <v>0</v>
      </c>
      <c r="H16" s="37">
        <f ca="1">AVERAGE((INDEX('Duplicate Ext-free MC values'!H$2:H$61,ROW()*2-2,,1),INDEX('Duplicate Ext-free MC values'!H$2:H$61,ROW()*2-3,,1)))</f>
        <v>0</v>
      </c>
      <c r="I16" s="37">
        <f ca="1">AVERAGE((INDEX('Duplicate Ext-free MC values'!I$2:I$61,ROW()*2-2,,1),INDEX('Duplicate Ext-free MC values'!I$2:I$61,ROW()*2-3,,1)))</f>
        <v>0</v>
      </c>
      <c r="J16" s="37">
        <f ca="1">AVERAGE((INDEX('Duplicate Ext-free MC values'!J$2:J$61,ROW()*2-2,,1),INDEX('Duplicate Ext-free MC values'!J$2:J$61,ROW()*2-3,,1)))</f>
        <v>0</v>
      </c>
      <c r="K16" s="37">
        <f ca="1">AVERAGE((INDEX('Duplicate Ext-free MC values'!K$2:K$61,ROW()*2-2,,1),INDEX('Duplicate Ext-free MC values'!K$2:K$61,ROW()*2-3,,1)))</f>
        <v>0</v>
      </c>
      <c r="L16" s="37">
        <f ca="1">AVERAGE((INDEX('Duplicate Ext-free MC values'!L$2:L$61,ROW()*2-2,,1),INDEX('Duplicate Ext-free MC values'!L$2:L$61,ROW()*2-3,,1)))</f>
        <v>0</v>
      </c>
    </row>
    <row r="17" spans="1:12">
      <c r="A17" s="1">
        <f>'Average whole mass closure'!A17</f>
        <v>16</v>
      </c>
      <c r="B17" s="1">
        <f>'Average whole mass closure'!B17</f>
        <v>0</v>
      </c>
      <c r="C17" s="37">
        <f ca="1">AVERAGE((INDEX('Duplicate Ext-free MC values'!C$2:C$61,ROW()*2-2,,1),INDEX('Duplicate Ext-free MC values'!C$2:C$61,ROW()*2-3,,1)))</f>
        <v>0</v>
      </c>
      <c r="D17" s="37">
        <f ca="1">AVERAGE((INDEX('Duplicate Ext-free MC values'!D$2:D$61,ROW()*2-2,,1),INDEX('Duplicate Ext-free MC values'!D$2:D$61,ROW()*2-3,,1)))</f>
        <v>0</v>
      </c>
      <c r="E17" s="37">
        <f ca="1">AVERAGE((INDEX('Duplicate Ext-free MC values'!E$2:E$61,ROW()*2-2,,1),INDEX('Duplicate Ext-free MC values'!E$2:E$61,ROW()*2-3,,1)))</f>
        <v>0</v>
      </c>
      <c r="F17" s="37">
        <f ca="1">AVERAGE((INDEX('Duplicate Ext-free MC values'!F$2:F$61,ROW()*2-2,,1),INDEX('Duplicate Ext-free MC values'!F$2:F$61,ROW()*2-3,,1)))</f>
        <v>0</v>
      </c>
      <c r="G17" s="37">
        <f ca="1">AVERAGE((INDEX('Duplicate Ext-free MC values'!G$2:G$61,ROW()*2-2,,1),INDEX('Duplicate Ext-free MC values'!G$2:G$61,ROW()*2-3,,1)))</f>
        <v>0</v>
      </c>
      <c r="H17" s="37">
        <f ca="1">AVERAGE((INDEX('Duplicate Ext-free MC values'!H$2:H$61,ROW()*2-2,,1),INDEX('Duplicate Ext-free MC values'!H$2:H$61,ROW()*2-3,,1)))</f>
        <v>0</v>
      </c>
      <c r="I17" s="37">
        <f ca="1">AVERAGE((INDEX('Duplicate Ext-free MC values'!I$2:I$61,ROW()*2-2,,1),INDEX('Duplicate Ext-free MC values'!I$2:I$61,ROW()*2-3,,1)))</f>
        <v>0</v>
      </c>
      <c r="J17" s="37">
        <f ca="1">AVERAGE((INDEX('Duplicate Ext-free MC values'!J$2:J$61,ROW()*2-2,,1),INDEX('Duplicate Ext-free MC values'!J$2:J$61,ROW()*2-3,,1)))</f>
        <v>0</v>
      </c>
      <c r="K17" s="37">
        <f ca="1">AVERAGE((INDEX('Duplicate Ext-free MC values'!K$2:K$61,ROW()*2-2,,1),INDEX('Duplicate Ext-free MC values'!K$2:K$61,ROW()*2-3,,1)))</f>
        <v>0</v>
      </c>
      <c r="L17" s="37">
        <f ca="1">AVERAGE((INDEX('Duplicate Ext-free MC values'!L$2:L$61,ROW()*2-2,,1),INDEX('Duplicate Ext-free MC values'!L$2:L$61,ROW()*2-3,,1)))</f>
        <v>0</v>
      </c>
    </row>
    <row r="18" spans="1:12">
      <c r="A18" s="1">
        <f>'Average whole mass closure'!A18</f>
        <v>17</v>
      </c>
      <c r="B18" s="1">
        <f>'Average whole mass closure'!B18</f>
        <v>0</v>
      </c>
      <c r="C18" s="37">
        <f ca="1">AVERAGE((INDEX('Duplicate Ext-free MC values'!C$2:C$61,ROW()*2-2,,1),INDEX('Duplicate Ext-free MC values'!C$2:C$61,ROW()*2-3,,1)))</f>
        <v>0</v>
      </c>
      <c r="D18" s="37">
        <f ca="1">AVERAGE((INDEX('Duplicate Ext-free MC values'!D$2:D$61,ROW()*2-2,,1),INDEX('Duplicate Ext-free MC values'!D$2:D$61,ROW()*2-3,,1)))</f>
        <v>0</v>
      </c>
      <c r="E18" s="37">
        <f ca="1">AVERAGE((INDEX('Duplicate Ext-free MC values'!E$2:E$61,ROW()*2-2,,1),INDEX('Duplicate Ext-free MC values'!E$2:E$61,ROW()*2-3,,1)))</f>
        <v>0</v>
      </c>
      <c r="F18" s="37">
        <f ca="1">AVERAGE((INDEX('Duplicate Ext-free MC values'!F$2:F$61,ROW()*2-2,,1),INDEX('Duplicate Ext-free MC values'!F$2:F$61,ROW()*2-3,,1)))</f>
        <v>0</v>
      </c>
      <c r="G18" s="37">
        <f ca="1">AVERAGE((INDEX('Duplicate Ext-free MC values'!G$2:G$61,ROW()*2-2,,1),INDEX('Duplicate Ext-free MC values'!G$2:G$61,ROW()*2-3,,1)))</f>
        <v>0</v>
      </c>
      <c r="H18" s="37">
        <f ca="1">AVERAGE((INDEX('Duplicate Ext-free MC values'!H$2:H$61,ROW()*2-2,,1),INDEX('Duplicate Ext-free MC values'!H$2:H$61,ROW()*2-3,,1)))</f>
        <v>0</v>
      </c>
      <c r="I18" s="37">
        <f ca="1">AVERAGE((INDEX('Duplicate Ext-free MC values'!I$2:I$61,ROW()*2-2,,1),INDEX('Duplicate Ext-free MC values'!I$2:I$61,ROW()*2-3,,1)))</f>
        <v>0</v>
      </c>
      <c r="J18" s="37">
        <f ca="1">AVERAGE((INDEX('Duplicate Ext-free MC values'!J$2:J$61,ROW()*2-2,,1),INDEX('Duplicate Ext-free MC values'!J$2:J$61,ROW()*2-3,,1)))</f>
        <v>0</v>
      </c>
      <c r="K18" s="37">
        <f ca="1">AVERAGE((INDEX('Duplicate Ext-free MC values'!K$2:K$61,ROW()*2-2,,1),INDEX('Duplicate Ext-free MC values'!K$2:K$61,ROW()*2-3,,1)))</f>
        <v>0</v>
      </c>
      <c r="L18" s="37">
        <f ca="1">AVERAGE((INDEX('Duplicate Ext-free MC values'!L$2:L$61,ROW()*2-2,,1),INDEX('Duplicate Ext-free MC values'!L$2:L$61,ROW()*2-3,,1)))</f>
        <v>0</v>
      </c>
    </row>
    <row r="19" spans="1:12">
      <c r="A19" s="1">
        <f>'Average whole mass closure'!A19</f>
        <v>18</v>
      </c>
      <c r="B19" s="1">
        <f>'Average whole mass closure'!B19</f>
        <v>0</v>
      </c>
      <c r="C19" s="37">
        <f ca="1">AVERAGE((INDEX('Duplicate Ext-free MC values'!C$2:C$61,ROW()*2-2,,1),INDEX('Duplicate Ext-free MC values'!C$2:C$61,ROW()*2-3,,1)))</f>
        <v>0</v>
      </c>
      <c r="D19" s="37">
        <f ca="1">AVERAGE((INDEX('Duplicate Ext-free MC values'!D$2:D$61,ROW()*2-2,,1),INDEX('Duplicate Ext-free MC values'!D$2:D$61,ROW()*2-3,,1)))</f>
        <v>0</v>
      </c>
      <c r="E19" s="37">
        <f ca="1">AVERAGE((INDEX('Duplicate Ext-free MC values'!E$2:E$61,ROW()*2-2,,1),INDEX('Duplicate Ext-free MC values'!E$2:E$61,ROW()*2-3,,1)))</f>
        <v>0</v>
      </c>
      <c r="F19" s="37">
        <f ca="1">AVERAGE((INDEX('Duplicate Ext-free MC values'!F$2:F$61,ROW()*2-2,,1),INDEX('Duplicate Ext-free MC values'!F$2:F$61,ROW()*2-3,,1)))</f>
        <v>0</v>
      </c>
      <c r="G19" s="37">
        <f ca="1">AVERAGE((INDEX('Duplicate Ext-free MC values'!G$2:G$61,ROW()*2-2,,1),INDEX('Duplicate Ext-free MC values'!G$2:G$61,ROW()*2-3,,1)))</f>
        <v>0</v>
      </c>
      <c r="H19" s="37">
        <f ca="1">AVERAGE((INDEX('Duplicate Ext-free MC values'!H$2:H$61,ROW()*2-2,,1),INDEX('Duplicate Ext-free MC values'!H$2:H$61,ROW()*2-3,,1)))</f>
        <v>0</v>
      </c>
      <c r="I19" s="37">
        <f ca="1">AVERAGE((INDEX('Duplicate Ext-free MC values'!I$2:I$61,ROW()*2-2,,1),INDEX('Duplicate Ext-free MC values'!I$2:I$61,ROW()*2-3,,1)))</f>
        <v>0</v>
      </c>
      <c r="J19" s="37">
        <f ca="1">AVERAGE((INDEX('Duplicate Ext-free MC values'!J$2:J$61,ROW()*2-2,,1),INDEX('Duplicate Ext-free MC values'!J$2:J$61,ROW()*2-3,,1)))</f>
        <v>0</v>
      </c>
      <c r="K19" s="37">
        <f ca="1">AVERAGE((INDEX('Duplicate Ext-free MC values'!K$2:K$61,ROW()*2-2,,1),INDEX('Duplicate Ext-free MC values'!K$2:K$61,ROW()*2-3,,1)))</f>
        <v>0</v>
      </c>
      <c r="L19" s="37">
        <f ca="1">AVERAGE((INDEX('Duplicate Ext-free MC values'!L$2:L$61,ROW()*2-2,,1),INDEX('Duplicate Ext-free MC values'!L$2:L$61,ROW()*2-3,,1)))</f>
        <v>0</v>
      </c>
    </row>
    <row r="20" spans="1:12">
      <c r="A20" s="1">
        <f>'Average whole mass closure'!A20</f>
        <v>19</v>
      </c>
      <c r="B20" s="1">
        <f>'Average whole mass closure'!B20</f>
        <v>0</v>
      </c>
      <c r="C20" s="37">
        <f ca="1">AVERAGE((INDEX('Duplicate Ext-free MC values'!C$2:C$61,ROW()*2-2,,1),INDEX('Duplicate Ext-free MC values'!C$2:C$61,ROW()*2-3,,1)))</f>
        <v>0</v>
      </c>
      <c r="D20" s="37">
        <f ca="1">AVERAGE((INDEX('Duplicate Ext-free MC values'!D$2:D$61,ROW()*2-2,,1),INDEX('Duplicate Ext-free MC values'!D$2:D$61,ROW()*2-3,,1)))</f>
        <v>0</v>
      </c>
      <c r="E20" s="37">
        <f ca="1">AVERAGE((INDEX('Duplicate Ext-free MC values'!E$2:E$61,ROW()*2-2,,1),INDEX('Duplicate Ext-free MC values'!E$2:E$61,ROW()*2-3,,1)))</f>
        <v>0</v>
      </c>
      <c r="F20" s="37">
        <f ca="1">AVERAGE((INDEX('Duplicate Ext-free MC values'!F$2:F$61,ROW()*2-2,,1),INDEX('Duplicate Ext-free MC values'!F$2:F$61,ROW()*2-3,,1)))</f>
        <v>0</v>
      </c>
      <c r="G20" s="37">
        <f ca="1">AVERAGE((INDEX('Duplicate Ext-free MC values'!G$2:G$61,ROW()*2-2,,1),INDEX('Duplicate Ext-free MC values'!G$2:G$61,ROW()*2-3,,1)))</f>
        <v>0</v>
      </c>
      <c r="H20" s="37">
        <f ca="1">AVERAGE((INDEX('Duplicate Ext-free MC values'!H$2:H$61,ROW()*2-2,,1),INDEX('Duplicate Ext-free MC values'!H$2:H$61,ROW()*2-3,,1)))</f>
        <v>0</v>
      </c>
      <c r="I20" s="37">
        <f ca="1">AVERAGE((INDEX('Duplicate Ext-free MC values'!I$2:I$61,ROW()*2-2,,1),INDEX('Duplicate Ext-free MC values'!I$2:I$61,ROW()*2-3,,1)))</f>
        <v>0</v>
      </c>
      <c r="J20" s="37">
        <f ca="1">AVERAGE((INDEX('Duplicate Ext-free MC values'!J$2:J$61,ROW()*2-2,,1),INDEX('Duplicate Ext-free MC values'!J$2:J$61,ROW()*2-3,,1)))</f>
        <v>0</v>
      </c>
      <c r="K20" s="37">
        <f ca="1">AVERAGE((INDEX('Duplicate Ext-free MC values'!K$2:K$61,ROW()*2-2,,1),INDEX('Duplicate Ext-free MC values'!K$2:K$61,ROW()*2-3,,1)))</f>
        <v>0</v>
      </c>
      <c r="L20" s="37">
        <f ca="1">AVERAGE((INDEX('Duplicate Ext-free MC values'!L$2:L$61,ROW()*2-2,,1),INDEX('Duplicate Ext-free MC values'!L$2:L$61,ROW()*2-3,,1)))</f>
        <v>0</v>
      </c>
    </row>
    <row r="21" spans="1:12">
      <c r="A21" s="1">
        <f>'Average whole mass closure'!A21</f>
        <v>20</v>
      </c>
      <c r="B21" s="1">
        <f>'Average whole mass closure'!B21</f>
        <v>0</v>
      </c>
      <c r="C21" s="37">
        <f ca="1">AVERAGE((INDEX('Duplicate Ext-free MC values'!C$2:C$61,ROW()*2-2,,1),INDEX('Duplicate Ext-free MC values'!C$2:C$61,ROW()*2-3,,1)))</f>
        <v>0</v>
      </c>
      <c r="D21" s="37">
        <f ca="1">AVERAGE((INDEX('Duplicate Ext-free MC values'!D$2:D$61,ROW()*2-2,,1),INDEX('Duplicate Ext-free MC values'!D$2:D$61,ROW()*2-3,,1)))</f>
        <v>0</v>
      </c>
      <c r="E21" s="37">
        <f ca="1">AVERAGE((INDEX('Duplicate Ext-free MC values'!E$2:E$61,ROW()*2-2,,1),INDEX('Duplicate Ext-free MC values'!E$2:E$61,ROW()*2-3,,1)))</f>
        <v>0</v>
      </c>
      <c r="F21" s="37">
        <f ca="1">AVERAGE((INDEX('Duplicate Ext-free MC values'!F$2:F$61,ROW()*2-2,,1),INDEX('Duplicate Ext-free MC values'!F$2:F$61,ROW()*2-3,,1)))</f>
        <v>0</v>
      </c>
      <c r="G21" s="37">
        <f ca="1">AVERAGE((INDEX('Duplicate Ext-free MC values'!G$2:G$61,ROW()*2-2,,1),INDEX('Duplicate Ext-free MC values'!G$2:G$61,ROW()*2-3,,1)))</f>
        <v>0</v>
      </c>
      <c r="H21" s="37">
        <f ca="1">AVERAGE((INDEX('Duplicate Ext-free MC values'!H$2:H$61,ROW()*2-2,,1),INDEX('Duplicate Ext-free MC values'!H$2:H$61,ROW()*2-3,,1)))</f>
        <v>0</v>
      </c>
      <c r="I21" s="37">
        <f ca="1">AVERAGE((INDEX('Duplicate Ext-free MC values'!I$2:I$61,ROW()*2-2,,1),INDEX('Duplicate Ext-free MC values'!I$2:I$61,ROW()*2-3,,1)))</f>
        <v>0</v>
      </c>
      <c r="J21" s="37">
        <f ca="1">AVERAGE((INDEX('Duplicate Ext-free MC values'!J$2:J$61,ROW()*2-2,,1),INDEX('Duplicate Ext-free MC values'!J$2:J$61,ROW()*2-3,,1)))</f>
        <v>0</v>
      </c>
      <c r="K21" s="37">
        <f ca="1">AVERAGE((INDEX('Duplicate Ext-free MC values'!K$2:K$61,ROW()*2-2,,1),INDEX('Duplicate Ext-free MC values'!K$2:K$61,ROW()*2-3,,1)))</f>
        <v>0</v>
      </c>
      <c r="L21" s="37">
        <f ca="1">AVERAGE((INDEX('Duplicate Ext-free MC values'!L$2:L$61,ROW()*2-2,,1),INDEX('Duplicate Ext-free MC values'!L$2:L$61,ROW()*2-3,,1)))</f>
        <v>0</v>
      </c>
    </row>
    <row r="22" spans="1:12">
      <c r="A22" s="1">
        <f>'Average whole mass closure'!A22</f>
        <v>21</v>
      </c>
      <c r="B22" s="1">
        <f>'Average whole mass closure'!B22</f>
        <v>0</v>
      </c>
      <c r="C22" s="37">
        <f ca="1">AVERAGE((INDEX('Duplicate Ext-free MC values'!C$2:C$61,ROW()*2-2,,1),INDEX('Duplicate Ext-free MC values'!C$2:C$61,ROW()*2-3,,1)))</f>
        <v>0</v>
      </c>
      <c r="D22" s="37">
        <f ca="1">AVERAGE((INDEX('Duplicate Ext-free MC values'!D$2:D$61,ROW()*2-2,,1),INDEX('Duplicate Ext-free MC values'!D$2:D$61,ROW()*2-3,,1)))</f>
        <v>0</v>
      </c>
      <c r="E22" s="37">
        <f ca="1">AVERAGE((INDEX('Duplicate Ext-free MC values'!E$2:E$61,ROW()*2-2,,1),INDEX('Duplicate Ext-free MC values'!E$2:E$61,ROW()*2-3,,1)))</f>
        <v>0</v>
      </c>
      <c r="F22" s="37">
        <f ca="1">AVERAGE((INDEX('Duplicate Ext-free MC values'!F$2:F$61,ROW()*2-2,,1),INDEX('Duplicate Ext-free MC values'!F$2:F$61,ROW()*2-3,,1)))</f>
        <v>0</v>
      </c>
      <c r="G22" s="37">
        <f ca="1">AVERAGE((INDEX('Duplicate Ext-free MC values'!G$2:G$61,ROW()*2-2,,1),INDEX('Duplicate Ext-free MC values'!G$2:G$61,ROW()*2-3,,1)))</f>
        <v>0</v>
      </c>
      <c r="H22" s="37">
        <f ca="1">AVERAGE((INDEX('Duplicate Ext-free MC values'!H$2:H$61,ROW()*2-2,,1),INDEX('Duplicate Ext-free MC values'!H$2:H$61,ROW()*2-3,,1)))</f>
        <v>0</v>
      </c>
      <c r="I22" s="37">
        <f ca="1">AVERAGE((INDEX('Duplicate Ext-free MC values'!I$2:I$61,ROW()*2-2,,1),INDEX('Duplicate Ext-free MC values'!I$2:I$61,ROW()*2-3,,1)))</f>
        <v>0</v>
      </c>
      <c r="J22" s="37">
        <f ca="1">AVERAGE((INDEX('Duplicate Ext-free MC values'!J$2:J$61,ROW()*2-2,,1),INDEX('Duplicate Ext-free MC values'!J$2:J$61,ROW()*2-3,,1)))</f>
        <v>0</v>
      </c>
      <c r="K22" s="37">
        <f ca="1">AVERAGE((INDEX('Duplicate Ext-free MC values'!K$2:K$61,ROW()*2-2,,1),INDEX('Duplicate Ext-free MC values'!K$2:K$61,ROW()*2-3,,1)))</f>
        <v>0</v>
      </c>
      <c r="L22" s="37">
        <f ca="1">AVERAGE((INDEX('Duplicate Ext-free MC values'!L$2:L$61,ROW()*2-2,,1),INDEX('Duplicate Ext-free MC values'!L$2:L$61,ROW()*2-3,,1)))</f>
        <v>0</v>
      </c>
    </row>
    <row r="23" spans="1:12">
      <c r="A23" s="1">
        <f>'Average whole mass closure'!A23</f>
        <v>22</v>
      </c>
      <c r="B23" s="1">
        <f>'Average whole mass closure'!B23</f>
        <v>0</v>
      </c>
      <c r="C23" s="37">
        <f ca="1">AVERAGE((INDEX('Duplicate Ext-free MC values'!C$2:C$61,ROW()*2-2,,1),INDEX('Duplicate Ext-free MC values'!C$2:C$61,ROW()*2-3,,1)))</f>
        <v>0</v>
      </c>
      <c r="D23" s="37">
        <f ca="1">AVERAGE((INDEX('Duplicate Ext-free MC values'!D$2:D$61,ROW()*2-2,,1),INDEX('Duplicate Ext-free MC values'!D$2:D$61,ROW()*2-3,,1)))</f>
        <v>0</v>
      </c>
      <c r="E23" s="37">
        <f ca="1">AVERAGE((INDEX('Duplicate Ext-free MC values'!E$2:E$61,ROW()*2-2,,1),INDEX('Duplicate Ext-free MC values'!E$2:E$61,ROW()*2-3,,1)))</f>
        <v>0</v>
      </c>
      <c r="F23" s="37">
        <f ca="1">AVERAGE((INDEX('Duplicate Ext-free MC values'!F$2:F$61,ROW()*2-2,,1),INDEX('Duplicate Ext-free MC values'!F$2:F$61,ROW()*2-3,,1)))</f>
        <v>0</v>
      </c>
      <c r="G23" s="37">
        <f ca="1">AVERAGE((INDEX('Duplicate Ext-free MC values'!G$2:G$61,ROW()*2-2,,1),INDEX('Duplicate Ext-free MC values'!G$2:G$61,ROW()*2-3,,1)))</f>
        <v>0</v>
      </c>
      <c r="H23" s="37">
        <f ca="1">AVERAGE((INDEX('Duplicate Ext-free MC values'!H$2:H$61,ROW()*2-2,,1),INDEX('Duplicate Ext-free MC values'!H$2:H$61,ROW()*2-3,,1)))</f>
        <v>0</v>
      </c>
      <c r="I23" s="37">
        <f ca="1">AVERAGE((INDEX('Duplicate Ext-free MC values'!I$2:I$61,ROW()*2-2,,1),INDEX('Duplicate Ext-free MC values'!I$2:I$61,ROW()*2-3,,1)))</f>
        <v>0</v>
      </c>
      <c r="J23" s="37">
        <f ca="1">AVERAGE((INDEX('Duplicate Ext-free MC values'!J$2:J$61,ROW()*2-2,,1),INDEX('Duplicate Ext-free MC values'!J$2:J$61,ROW()*2-3,,1)))</f>
        <v>0</v>
      </c>
      <c r="K23" s="37">
        <f ca="1">AVERAGE((INDEX('Duplicate Ext-free MC values'!K$2:K$61,ROW()*2-2,,1),INDEX('Duplicate Ext-free MC values'!K$2:K$61,ROW()*2-3,,1)))</f>
        <v>0</v>
      </c>
      <c r="L23" s="37">
        <f ca="1">AVERAGE((INDEX('Duplicate Ext-free MC values'!L$2:L$61,ROW()*2-2,,1),INDEX('Duplicate Ext-free MC values'!L$2:L$61,ROW()*2-3,,1)))</f>
        <v>0</v>
      </c>
    </row>
    <row r="24" spans="1:12">
      <c r="A24" s="1">
        <f>'Average whole mass closure'!A24</f>
        <v>23</v>
      </c>
      <c r="B24" s="1">
        <f>'Average whole mass closure'!B24</f>
        <v>0</v>
      </c>
      <c r="C24" s="37">
        <f ca="1">AVERAGE((INDEX('Duplicate Ext-free MC values'!C$2:C$61,ROW()*2-2,,1),INDEX('Duplicate Ext-free MC values'!C$2:C$61,ROW()*2-3,,1)))</f>
        <v>0</v>
      </c>
      <c r="D24" s="37">
        <f ca="1">AVERAGE((INDEX('Duplicate Ext-free MC values'!D$2:D$61,ROW()*2-2,,1),INDEX('Duplicate Ext-free MC values'!D$2:D$61,ROW()*2-3,,1)))</f>
        <v>0</v>
      </c>
      <c r="E24" s="37">
        <f ca="1">AVERAGE((INDEX('Duplicate Ext-free MC values'!E$2:E$61,ROW()*2-2,,1),INDEX('Duplicate Ext-free MC values'!E$2:E$61,ROW()*2-3,,1)))</f>
        <v>0</v>
      </c>
      <c r="F24" s="37">
        <f ca="1">AVERAGE((INDEX('Duplicate Ext-free MC values'!F$2:F$61,ROW()*2-2,,1),INDEX('Duplicate Ext-free MC values'!F$2:F$61,ROW()*2-3,,1)))</f>
        <v>0</v>
      </c>
      <c r="G24" s="37">
        <f ca="1">AVERAGE((INDEX('Duplicate Ext-free MC values'!G$2:G$61,ROW()*2-2,,1),INDEX('Duplicate Ext-free MC values'!G$2:G$61,ROW()*2-3,,1)))</f>
        <v>0</v>
      </c>
      <c r="H24" s="37">
        <f ca="1">AVERAGE((INDEX('Duplicate Ext-free MC values'!H$2:H$61,ROW()*2-2,,1),INDEX('Duplicate Ext-free MC values'!H$2:H$61,ROW()*2-3,,1)))</f>
        <v>0</v>
      </c>
      <c r="I24" s="37">
        <f ca="1">AVERAGE((INDEX('Duplicate Ext-free MC values'!I$2:I$61,ROW()*2-2,,1),INDEX('Duplicate Ext-free MC values'!I$2:I$61,ROW()*2-3,,1)))</f>
        <v>0</v>
      </c>
      <c r="J24" s="37">
        <f ca="1">AVERAGE((INDEX('Duplicate Ext-free MC values'!J$2:J$61,ROW()*2-2,,1),INDEX('Duplicate Ext-free MC values'!J$2:J$61,ROW()*2-3,,1)))</f>
        <v>0</v>
      </c>
      <c r="K24" s="37">
        <f ca="1">AVERAGE((INDEX('Duplicate Ext-free MC values'!K$2:K$61,ROW()*2-2,,1),INDEX('Duplicate Ext-free MC values'!K$2:K$61,ROW()*2-3,,1)))</f>
        <v>0</v>
      </c>
      <c r="L24" s="37">
        <f ca="1">AVERAGE((INDEX('Duplicate Ext-free MC values'!L$2:L$61,ROW()*2-2,,1),INDEX('Duplicate Ext-free MC values'!L$2:L$61,ROW()*2-3,,1)))</f>
        <v>0</v>
      </c>
    </row>
    <row r="25" spans="1:12">
      <c r="A25" s="1">
        <f>'Average whole mass closure'!A25</f>
        <v>24</v>
      </c>
      <c r="B25" s="1">
        <f>'Average whole mass closure'!B25</f>
        <v>0</v>
      </c>
      <c r="C25" s="37">
        <f ca="1">AVERAGE((INDEX('Duplicate Ext-free MC values'!C$2:C$61,ROW()*2-2,,1),INDEX('Duplicate Ext-free MC values'!C$2:C$61,ROW()*2-3,,1)))</f>
        <v>0</v>
      </c>
      <c r="D25" s="37">
        <f ca="1">AVERAGE((INDEX('Duplicate Ext-free MC values'!D$2:D$61,ROW()*2-2,,1),INDEX('Duplicate Ext-free MC values'!D$2:D$61,ROW()*2-3,,1)))</f>
        <v>0</v>
      </c>
      <c r="E25" s="37">
        <f ca="1">AVERAGE((INDEX('Duplicate Ext-free MC values'!E$2:E$61,ROW()*2-2,,1),INDEX('Duplicate Ext-free MC values'!E$2:E$61,ROW()*2-3,,1)))</f>
        <v>0</v>
      </c>
      <c r="F25" s="37">
        <f ca="1">AVERAGE((INDEX('Duplicate Ext-free MC values'!F$2:F$61,ROW()*2-2,,1),INDEX('Duplicate Ext-free MC values'!F$2:F$61,ROW()*2-3,,1)))</f>
        <v>0</v>
      </c>
      <c r="G25" s="37">
        <f ca="1">AVERAGE((INDEX('Duplicate Ext-free MC values'!G$2:G$61,ROW()*2-2,,1),INDEX('Duplicate Ext-free MC values'!G$2:G$61,ROW()*2-3,,1)))</f>
        <v>0</v>
      </c>
      <c r="H25" s="37">
        <f ca="1">AVERAGE((INDEX('Duplicate Ext-free MC values'!H$2:H$61,ROW()*2-2,,1),INDEX('Duplicate Ext-free MC values'!H$2:H$61,ROW()*2-3,,1)))</f>
        <v>0</v>
      </c>
      <c r="I25" s="37">
        <f ca="1">AVERAGE((INDEX('Duplicate Ext-free MC values'!I$2:I$61,ROW()*2-2,,1),INDEX('Duplicate Ext-free MC values'!I$2:I$61,ROW()*2-3,,1)))</f>
        <v>0</v>
      </c>
      <c r="J25" s="37">
        <f ca="1">AVERAGE((INDEX('Duplicate Ext-free MC values'!J$2:J$61,ROW()*2-2,,1),INDEX('Duplicate Ext-free MC values'!J$2:J$61,ROW()*2-3,,1)))</f>
        <v>0</v>
      </c>
      <c r="K25" s="37">
        <f ca="1">AVERAGE((INDEX('Duplicate Ext-free MC values'!K$2:K$61,ROW()*2-2,,1),INDEX('Duplicate Ext-free MC values'!K$2:K$61,ROW()*2-3,,1)))</f>
        <v>0</v>
      </c>
      <c r="L25" s="37">
        <f ca="1">AVERAGE((INDEX('Duplicate Ext-free MC values'!L$2:L$61,ROW()*2-2,,1),INDEX('Duplicate Ext-free MC values'!L$2:L$61,ROW()*2-3,,1)))</f>
        <v>0</v>
      </c>
    </row>
    <row r="26" spans="1:12">
      <c r="A26" s="1">
        <f>'Average whole mass closure'!A26</f>
        <v>25</v>
      </c>
      <c r="B26" s="1">
        <f>'Average whole mass closure'!B26</f>
        <v>0</v>
      </c>
      <c r="C26" s="37">
        <f ca="1">AVERAGE((INDEX('Duplicate Ext-free MC values'!C$2:C$61,ROW()*2-2,,1),INDEX('Duplicate Ext-free MC values'!C$2:C$61,ROW()*2-3,,1)))</f>
        <v>0</v>
      </c>
      <c r="D26" s="37">
        <f ca="1">AVERAGE((INDEX('Duplicate Ext-free MC values'!D$2:D$61,ROW()*2-2,,1),INDEX('Duplicate Ext-free MC values'!D$2:D$61,ROW()*2-3,,1)))</f>
        <v>0</v>
      </c>
      <c r="E26" s="37">
        <f ca="1">AVERAGE((INDEX('Duplicate Ext-free MC values'!E$2:E$61,ROW()*2-2,,1),INDEX('Duplicate Ext-free MC values'!E$2:E$61,ROW()*2-3,,1)))</f>
        <v>0</v>
      </c>
      <c r="F26" s="37">
        <f ca="1">AVERAGE((INDEX('Duplicate Ext-free MC values'!F$2:F$61,ROW()*2-2,,1),INDEX('Duplicate Ext-free MC values'!F$2:F$61,ROW()*2-3,,1)))</f>
        <v>0</v>
      </c>
      <c r="G26" s="37">
        <f ca="1">AVERAGE((INDEX('Duplicate Ext-free MC values'!G$2:G$61,ROW()*2-2,,1),INDEX('Duplicate Ext-free MC values'!G$2:G$61,ROW()*2-3,,1)))</f>
        <v>0</v>
      </c>
      <c r="H26" s="37">
        <f ca="1">AVERAGE((INDEX('Duplicate Ext-free MC values'!H$2:H$61,ROW()*2-2,,1),INDEX('Duplicate Ext-free MC values'!H$2:H$61,ROW()*2-3,,1)))</f>
        <v>0</v>
      </c>
      <c r="I26" s="37">
        <f ca="1">AVERAGE((INDEX('Duplicate Ext-free MC values'!I$2:I$61,ROW()*2-2,,1),INDEX('Duplicate Ext-free MC values'!I$2:I$61,ROW()*2-3,,1)))</f>
        <v>0</v>
      </c>
      <c r="J26" s="37">
        <f ca="1">AVERAGE((INDEX('Duplicate Ext-free MC values'!J$2:J$61,ROW()*2-2,,1),INDEX('Duplicate Ext-free MC values'!J$2:J$61,ROW()*2-3,,1)))</f>
        <v>0</v>
      </c>
      <c r="K26" s="37">
        <f ca="1">AVERAGE((INDEX('Duplicate Ext-free MC values'!K$2:K$61,ROW()*2-2,,1),INDEX('Duplicate Ext-free MC values'!K$2:K$61,ROW()*2-3,,1)))</f>
        <v>0</v>
      </c>
      <c r="L26" s="37">
        <f ca="1">AVERAGE((INDEX('Duplicate Ext-free MC values'!L$2:L$61,ROW()*2-2,,1),INDEX('Duplicate Ext-free MC values'!L$2:L$61,ROW()*2-3,,1)))</f>
        <v>0</v>
      </c>
    </row>
    <row r="27" spans="1:12">
      <c r="A27" s="1">
        <f>'Average whole mass closure'!A27</f>
        <v>26</v>
      </c>
      <c r="B27" s="1">
        <f>'Average whole mass closure'!B27</f>
        <v>0</v>
      </c>
      <c r="C27" s="37">
        <f ca="1">AVERAGE((INDEX('Duplicate Ext-free MC values'!C$2:C$61,ROW()*2-2,,1),INDEX('Duplicate Ext-free MC values'!C$2:C$61,ROW()*2-3,,1)))</f>
        <v>0</v>
      </c>
      <c r="D27" s="37">
        <f ca="1">AVERAGE((INDEX('Duplicate Ext-free MC values'!D$2:D$61,ROW()*2-2,,1),INDEX('Duplicate Ext-free MC values'!D$2:D$61,ROW()*2-3,,1)))</f>
        <v>0</v>
      </c>
      <c r="E27" s="37">
        <f ca="1">AVERAGE((INDEX('Duplicate Ext-free MC values'!E$2:E$61,ROW()*2-2,,1),INDEX('Duplicate Ext-free MC values'!E$2:E$61,ROW()*2-3,,1)))</f>
        <v>0</v>
      </c>
      <c r="F27" s="37">
        <f ca="1">AVERAGE((INDEX('Duplicate Ext-free MC values'!F$2:F$61,ROW()*2-2,,1),INDEX('Duplicate Ext-free MC values'!F$2:F$61,ROW()*2-3,,1)))</f>
        <v>0</v>
      </c>
      <c r="G27" s="37">
        <f ca="1">AVERAGE((INDEX('Duplicate Ext-free MC values'!G$2:G$61,ROW()*2-2,,1),INDEX('Duplicate Ext-free MC values'!G$2:G$61,ROW()*2-3,,1)))</f>
        <v>0</v>
      </c>
      <c r="H27" s="37">
        <f ca="1">AVERAGE((INDEX('Duplicate Ext-free MC values'!H$2:H$61,ROW()*2-2,,1),INDEX('Duplicate Ext-free MC values'!H$2:H$61,ROW()*2-3,,1)))</f>
        <v>0</v>
      </c>
      <c r="I27" s="37">
        <f ca="1">AVERAGE((INDEX('Duplicate Ext-free MC values'!I$2:I$61,ROW()*2-2,,1),INDEX('Duplicate Ext-free MC values'!I$2:I$61,ROW()*2-3,,1)))</f>
        <v>0</v>
      </c>
      <c r="J27" s="37">
        <f ca="1">AVERAGE((INDEX('Duplicate Ext-free MC values'!J$2:J$61,ROW()*2-2,,1),INDEX('Duplicate Ext-free MC values'!J$2:J$61,ROW()*2-3,,1)))</f>
        <v>0</v>
      </c>
      <c r="K27" s="37">
        <f ca="1">AVERAGE((INDEX('Duplicate Ext-free MC values'!K$2:K$61,ROW()*2-2,,1),INDEX('Duplicate Ext-free MC values'!K$2:K$61,ROW()*2-3,,1)))</f>
        <v>0</v>
      </c>
      <c r="L27" s="37">
        <f ca="1">AVERAGE((INDEX('Duplicate Ext-free MC values'!L$2:L$61,ROW()*2-2,,1),INDEX('Duplicate Ext-free MC values'!L$2:L$61,ROW()*2-3,,1)))</f>
        <v>0</v>
      </c>
    </row>
    <row r="28" spans="1:12">
      <c r="A28" s="1">
        <f>'Average whole mass closure'!A28</f>
        <v>27</v>
      </c>
      <c r="B28" s="1">
        <f>'Average whole mass closure'!B28</f>
        <v>0</v>
      </c>
      <c r="C28" s="37">
        <f ca="1">AVERAGE((INDEX('Duplicate Ext-free MC values'!C$2:C$61,ROW()*2-2,,1),INDEX('Duplicate Ext-free MC values'!C$2:C$61,ROW()*2-3,,1)))</f>
        <v>0</v>
      </c>
      <c r="D28" s="37">
        <f ca="1">AVERAGE((INDEX('Duplicate Ext-free MC values'!D$2:D$61,ROW()*2-2,,1),INDEX('Duplicate Ext-free MC values'!D$2:D$61,ROW()*2-3,,1)))</f>
        <v>0</v>
      </c>
      <c r="E28" s="37">
        <f ca="1">AVERAGE((INDEX('Duplicate Ext-free MC values'!E$2:E$61,ROW()*2-2,,1),INDEX('Duplicate Ext-free MC values'!E$2:E$61,ROW()*2-3,,1)))</f>
        <v>0</v>
      </c>
      <c r="F28" s="37">
        <f ca="1">AVERAGE((INDEX('Duplicate Ext-free MC values'!F$2:F$61,ROW()*2-2,,1),INDEX('Duplicate Ext-free MC values'!F$2:F$61,ROW()*2-3,,1)))</f>
        <v>0</v>
      </c>
      <c r="G28" s="37">
        <f ca="1">AVERAGE((INDEX('Duplicate Ext-free MC values'!G$2:G$61,ROW()*2-2,,1),INDEX('Duplicate Ext-free MC values'!G$2:G$61,ROW()*2-3,,1)))</f>
        <v>0</v>
      </c>
      <c r="H28" s="37">
        <f ca="1">AVERAGE((INDEX('Duplicate Ext-free MC values'!H$2:H$61,ROW()*2-2,,1),INDEX('Duplicate Ext-free MC values'!H$2:H$61,ROW()*2-3,,1)))</f>
        <v>0</v>
      </c>
      <c r="I28" s="37">
        <f ca="1">AVERAGE((INDEX('Duplicate Ext-free MC values'!I$2:I$61,ROW()*2-2,,1),INDEX('Duplicate Ext-free MC values'!I$2:I$61,ROW()*2-3,,1)))</f>
        <v>0</v>
      </c>
      <c r="J28" s="37">
        <f ca="1">AVERAGE((INDEX('Duplicate Ext-free MC values'!J$2:J$61,ROW()*2-2,,1),INDEX('Duplicate Ext-free MC values'!J$2:J$61,ROW()*2-3,,1)))</f>
        <v>0</v>
      </c>
      <c r="K28" s="37">
        <f ca="1">AVERAGE((INDEX('Duplicate Ext-free MC values'!K$2:K$61,ROW()*2-2,,1),INDEX('Duplicate Ext-free MC values'!K$2:K$61,ROW()*2-3,,1)))</f>
        <v>0</v>
      </c>
      <c r="L28" s="37">
        <f ca="1">AVERAGE((INDEX('Duplicate Ext-free MC values'!L$2:L$61,ROW()*2-2,,1),INDEX('Duplicate Ext-free MC values'!L$2:L$61,ROW()*2-3,,1)))</f>
        <v>0</v>
      </c>
    </row>
    <row r="29" spans="1:12">
      <c r="A29" s="1">
        <f>'Average whole mass closure'!A29</f>
        <v>28</v>
      </c>
      <c r="B29" s="1">
        <f>'Average whole mass closure'!B29</f>
        <v>0</v>
      </c>
      <c r="C29" s="37">
        <f ca="1">AVERAGE((INDEX('Duplicate Ext-free MC values'!C$2:C$61,ROW()*2-2,,1),INDEX('Duplicate Ext-free MC values'!C$2:C$61,ROW()*2-3,,1)))</f>
        <v>0</v>
      </c>
      <c r="D29" s="37">
        <f ca="1">AVERAGE((INDEX('Duplicate Ext-free MC values'!D$2:D$61,ROW()*2-2,,1),INDEX('Duplicate Ext-free MC values'!D$2:D$61,ROW()*2-3,,1)))</f>
        <v>0</v>
      </c>
      <c r="E29" s="37">
        <f ca="1">AVERAGE((INDEX('Duplicate Ext-free MC values'!E$2:E$61,ROW()*2-2,,1),INDEX('Duplicate Ext-free MC values'!E$2:E$61,ROW()*2-3,,1)))</f>
        <v>0</v>
      </c>
      <c r="F29" s="37">
        <f ca="1">AVERAGE((INDEX('Duplicate Ext-free MC values'!F$2:F$61,ROW()*2-2,,1),INDEX('Duplicate Ext-free MC values'!F$2:F$61,ROW()*2-3,,1)))</f>
        <v>0</v>
      </c>
      <c r="G29" s="37">
        <f ca="1">AVERAGE((INDEX('Duplicate Ext-free MC values'!G$2:G$61,ROW()*2-2,,1),INDEX('Duplicate Ext-free MC values'!G$2:G$61,ROW()*2-3,,1)))</f>
        <v>0</v>
      </c>
      <c r="H29" s="37">
        <f ca="1">AVERAGE((INDEX('Duplicate Ext-free MC values'!H$2:H$61,ROW()*2-2,,1),INDEX('Duplicate Ext-free MC values'!H$2:H$61,ROW()*2-3,,1)))</f>
        <v>0</v>
      </c>
      <c r="I29" s="37">
        <f ca="1">AVERAGE((INDEX('Duplicate Ext-free MC values'!I$2:I$61,ROW()*2-2,,1),INDEX('Duplicate Ext-free MC values'!I$2:I$61,ROW()*2-3,,1)))</f>
        <v>0</v>
      </c>
      <c r="J29" s="37">
        <f ca="1">AVERAGE((INDEX('Duplicate Ext-free MC values'!J$2:J$61,ROW()*2-2,,1),INDEX('Duplicate Ext-free MC values'!J$2:J$61,ROW()*2-3,,1)))</f>
        <v>0</v>
      </c>
      <c r="K29" s="37">
        <f ca="1">AVERAGE((INDEX('Duplicate Ext-free MC values'!K$2:K$61,ROW()*2-2,,1),INDEX('Duplicate Ext-free MC values'!K$2:K$61,ROW()*2-3,,1)))</f>
        <v>0</v>
      </c>
      <c r="L29" s="37">
        <f ca="1">AVERAGE((INDEX('Duplicate Ext-free MC values'!L$2:L$61,ROW()*2-2,,1),INDEX('Duplicate Ext-free MC values'!L$2:L$61,ROW()*2-3,,1)))</f>
        <v>0</v>
      </c>
    </row>
    <row r="30" spans="1:12">
      <c r="A30" s="1">
        <f>'Average whole mass closure'!A30</f>
        <v>29</v>
      </c>
      <c r="B30" s="1">
        <f>'Average whole mass closure'!B30</f>
        <v>0</v>
      </c>
      <c r="C30" s="37">
        <f ca="1">AVERAGE((INDEX('Duplicate Ext-free MC values'!C$2:C$61,ROW()*2-2,,1),INDEX('Duplicate Ext-free MC values'!C$2:C$61,ROW()*2-3,,1)))</f>
        <v>0</v>
      </c>
      <c r="D30" s="37">
        <f ca="1">AVERAGE((INDEX('Duplicate Ext-free MC values'!D$2:D$61,ROW()*2-2,,1),INDEX('Duplicate Ext-free MC values'!D$2:D$61,ROW()*2-3,,1)))</f>
        <v>0</v>
      </c>
      <c r="E30" s="37">
        <f ca="1">AVERAGE((INDEX('Duplicate Ext-free MC values'!E$2:E$61,ROW()*2-2,,1),INDEX('Duplicate Ext-free MC values'!E$2:E$61,ROW()*2-3,,1)))</f>
        <v>0</v>
      </c>
      <c r="F30" s="37">
        <f ca="1">AVERAGE((INDEX('Duplicate Ext-free MC values'!F$2:F$61,ROW()*2-2,,1),INDEX('Duplicate Ext-free MC values'!F$2:F$61,ROW()*2-3,,1)))</f>
        <v>0</v>
      </c>
      <c r="G30" s="37">
        <f ca="1">AVERAGE((INDEX('Duplicate Ext-free MC values'!G$2:G$61,ROW()*2-2,,1),INDEX('Duplicate Ext-free MC values'!G$2:G$61,ROW()*2-3,,1)))</f>
        <v>0</v>
      </c>
      <c r="H30" s="37">
        <f ca="1">AVERAGE((INDEX('Duplicate Ext-free MC values'!H$2:H$61,ROW()*2-2,,1),INDEX('Duplicate Ext-free MC values'!H$2:H$61,ROW()*2-3,,1)))</f>
        <v>0</v>
      </c>
      <c r="I30" s="37">
        <f ca="1">AVERAGE((INDEX('Duplicate Ext-free MC values'!I$2:I$61,ROW()*2-2,,1),INDEX('Duplicate Ext-free MC values'!I$2:I$61,ROW()*2-3,,1)))</f>
        <v>0</v>
      </c>
      <c r="J30" s="37">
        <f ca="1">AVERAGE((INDEX('Duplicate Ext-free MC values'!J$2:J$61,ROW()*2-2,,1),INDEX('Duplicate Ext-free MC values'!J$2:J$61,ROW()*2-3,,1)))</f>
        <v>0</v>
      </c>
      <c r="K30" s="37">
        <f ca="1">AVERAGE((INDEX('Duplicate Ext-free MC values'!K$2:K$61,ROW()*2-2,,1),INDEX('Duplicate Ext-free MC values'!K$2:K$61,ROW()*2-3,,1)))</f>
        <v>0</v>
      </c>
      <c r="L30" s="37">
        <f ca="1">AVERAGE((INDEX('Duplicate Ext-free MC values'!L$2:L$61,ROW()*2-2,,1),INDEX('Duplicate Ext-free MC values'!L$2:L$61,ROW()*2-3,,1)))</f>
        <v>0</v>
      </c>
    </row>
    <row r="31" spans="1:12">
      <c r="A31" s="1">
        <f>'Average whole mass closure'!A31</f>
        <v>30</v>
      </c>
      <c r="B31" s="1">
        <f>'Average whole mass closure'!B31</f>
        <v>0</v>
      </c>
      <c r="C31" s="37">
        <f ca="1">AVERAGE((INDEX('Duplicate Ext-free MC values'!C$2:C$61,ROW()*2-2,,1),INDEX('Duplicate Ext-free MC values'!C$2:C$61,ROW()*2-3,,1)))</f>
        <v>0</v>
      </c>
      <c r="D31" s="37">
        <f ca="1">AVERAGE((INDEX('Duplicate Ext-free MC values'!D$2:D$61,ROW()*2-2,,1),INDEX('Duplicate Ext-free MC values'!D$2:D$61,ROW()*2-3,,1)))</f>
        <v>0</v>
      </c>
      <c r="E31" s="37">
        <f ca="1">AVERAGE((INDEX('Duplicate Ext-free MC values'!E$2:E$61,ROW()*2-2,,1),INDEX('Duplicate Ext-free MC values'!E$2:E$61,ROW()*2-3,,1)))</f>
        <v>0</v>
      </c>
      <c r="F31" s="37">
        <f ca="1">AVERAGE((INDEX('Duplicate Ext-free MC values'!F$2:F$61,ROW()*2-2,,1),INDEX('Duplicate Ext-free MC values'!F$2:F$61,ROW()*2-3,,1)))</f>
        <v>0</v>
      </c>
      <c r="G31" s="37">
        <f ca="1">AVERAGE((INDEX('Duplicate Ext-free MC values'!G$2:G$61,ROW()*2-2,,1),INDEX('Duplicate Ext-free MC values'!G$2:G$61,ROW()*2-3,,1)))</f>
        <v>0</v>
      </c>
      <c r="H31" s="37">
        <f ca="1">AVERAGE((INDEX('Duplicate Ext-free MC values'!H$2:H$61,ROW()*2-2,,1),INDEX('Duplicate Ext-free MC values'!H$2:H$61,ROW()*2-3,,1)))</f>
        <v>0</v>
      </c>
      <c r="I31" s="37">
        <f ca="1">AVERAGE((INDEX('Duplicate Ext-free MC values'!I$2:I$61,ROW()*2-2,,1),INDEX('Duplicate Ext-free MC values'!I$2:I$61,ROW()*2-3,,1)))</f>
        <v>0</v>
      </c>
      <c r="J31" s="37">
        <f ca="1">AVERAGE((INDEX('Duplicate Ext-free MC values'!J$2:J$61,ROW()*2-2,,1),INDEX('Duplicate Ext-free MC values'!J$2:J$61,ROW()*2-3,,1)))</f>
        <v>0</v>
      </c>
      <c r="K31" s="37">
        <f ca="1">AVERAGE((INDEX('Duplicate Ext-free MC values'!K$2:K$61,ROW()*2-2,,1),INDEX('Duplicate Ext-free MC values'!K$2:K$61,ROW()*2-3,,1)))</f>
        <v>0</v>
      </c>
      <c r="L31" s="37">
        <f ca="1">AVERAGE((INDEX('Duplicate Ext-free MC values'!L$2:L$61,ROW()*2-2,,1),INDEX('Duplicate Ext-free MC values'!L$2:L$61,ROW()*2-3,,1)))</f>
        <v>0</v>
      </c>
    </row>
    <row r="32" spans="1:12">
      <c r="A32" s="1"/>
    </row>
    <row r="33" spans="1:1">
      <c r="A33" s="1"/>
    </row>
    <row r="34" spans="1:1">
      <c r="A34" s="1"/>
    </row>
  </sheetData>
  <sheetProtection sheet="1" objects="1" scenarios="1"/>
  <phoneticPr fontId="0"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A449D-066C-4B51-AE49-6A971D6F32DF}">
  <dimension ref="A1:P32"/>
  <sheetViews>
    <sheetView workbookViewId="0">
      <selection activeCell="N2" sqref="N2"/>
    </sheetView>
  </sheetViews>
  <sheetFormatPr defaultColWidth="11.42578125" defaultRowHeight="12"/>
  <cols>
    <col min="1" max="1" width="11.42578125" customWidth="1"/>
    <col min="2" max="2" width="15.42578125" bestFit="1" customWidth="1"/>
    <col min="3" max="13" width="7" customWidth="1"/>
  </cols>
  <sheetData>
    <row r="1" spans="1:16" s="24" customFormat="1" ht="78.75" customHeight="1">
      <c r="A1" s="18" t="s">
        <v>0</v>
      </c>
      <c r="B1" s="36" t="s">
        <v>2</v>
      </c>
      <c r="C1" s="18" t="str">
        <f>'Ext free mass closure'!C1</f>
        <v>% Ash</v>
      </c>
      <c r="D1" s="18" t="str">
        <f>'Ext free mass closure'!D1</f>
        <v>% Extractives</v>
      </c>
      <c r="E1" s="18" t="str">
        <f>'Ext free mass closure'!E1</f>
        <v>% Lignin</v>
      </c>
      <c r="F1" s="18" t="str">
        <f>'Ext free mass closure'!F1</f>
        <v>% Glucan</v>
      </c>
      <c r="G1" s="18" t="str">
        <f>'Ext free mass closure'!G1</f>
        <v>% Xylan</v>
      </c>
      <c r="H1" s="18" t="str">
        <f>'Ext free mass closure'!H1</f>
        <v>% Galactan</v>
      </c>
      <c r="I1" s="18" t="str">
        <f>'Ext free mass closure'!I1</f>
        <v>% Arabinan</v>
      </c>
      <c r="J1" s="18" t="str">
        <f>'Ext free mass closure'!J1</f>
        <v>% Mannan</v>
      </c>
      <c r="K1" s="18" t="str">
        <f>'Ext free mass closure'!K1</f>
        <v>% Uronic acid</v>
      </c>
      <c r="L1" s="18" t="str">
        <f>'Ext free mass closure'!L1</f>
        <v>% Acetate</v>
      </c>
      <c r="M1" s="18" t="s">
        <v>153</v>
      </c>
      <c r="N1" s="18"/>
      <c r="O1" s="18"/>
      <c r="P1" s="18"/>
    </row>
    <row r="2" spans="1:16">
      <c r="A2" s="1">
        <f>'TRB Record'!A2</f>
        <v>1</v>
      </c>
      <c r="B2" s="1">
        <f>'TRB Record'!C2</f>
        <v>0</v>
      </c>
      <c r="C2" s="37">
        <f ca="1">'Ext free mass closure'!C2</f>
        <v>0</v>
      </c>
      <c r="D2" s="37">
        <f ca="1">'Ext free mass closure'!D2</f>
        <v>0</v>
      </c>
      <c r="E2" s="37">
        <f ca="1">((100-$D2)*'Ext free mass closure'!E2)/100</f>
        <v>0</v>
      </c>
      <c r="F2" s="37">
        <f ca="1">((100-$D2)*'Ext free mass closure'!F2)/100</f>
        <v>0</v>
      </c>
      <c r="G2" s="37">
        <f ca="1">((100-$D2)*'Ext free mass closure'!G2)/100</f>
        <v>0</v>
      </c>
      <c r="H2" s="37">
        <f ca="1">((100-$D2)*'Ext free mass closure'!H2)/100</f>
        <v>0</v>
      </c>
      <c r="I2" s="37">
        <f ca="1">((100-$D2)*'Ext free mass closure'!I2)/100</f>
        <v>0</v>
      </c>
      <c r="J2" s="37">
        <f ca="1">((100-$D2)*'Ext free mass closure'!J2)/100</f>
        <v>0</v>
      </c>
      <c r="K2" s="37">
        <f ca="1">((100-$D2)*'Ext free mass closure'!K2)/100</f>
        <v>0</v>
      </c>
      <c r="L2" s="37">
        <f ca="1">((100-$D2)*'Ext free mass closure'!L2)/100</f>
        <v>0</v>
      </c>
      <c r="M2" s="37">
        <f ca="1">SUM(C2:L2)</f>
        <v>0</v>
      </c>
      <c r="N2" s="16"/>
      <c r="O2" s="16"/>
      <c r="P2" s="16"/>
    </row>
    <row r="3" spans="1:16">
      <c r="A3" s="1">
        <f>'TRB Record'!A4</f>
        <v>2</v>
      </c>
      <c r="B3" s="1">
        <f>'TRB Record'!C4</f>
        <v>0</v>
      </c>
      <c r="C3" s="37">
        <f ca="1">'Ext free mass closure'!C3</f>
        <v>0</v>
      </c>
      <c r="D3" s="37">
        <f ca="1">'Ext free mass closure'!D3</f>
        <v>0</v>
      </c>
      <c r="E3" s="37">
        <f ca="1">((100-$D3)*'Ext free mass closure'!E3)/100</f>
        <v>0</v>
      </c>
      <c r="F3" s="37">
        <f ca="1">((100-$D3)*'Ext free mass closure'!F3)/100</f>
        <v>0</v>
      </c>
      <c r="G3" s="37">
        <f ca="1">((100-$D3)*'Ext free mass closure'!G3)/100</f>
        <v>0</v>
      </c>
      <c r="H3" s="37">
        <f ca="1">((100-$D3)*'Ext free mass closure'!H3)/100</f>
        <v>0</v>
      </c>
      <c r="I3" s="37">
        <f ca="1">((100-$D3)*'Ext free mass closure'!I3)/100</f>
        <v>0</v>
      </c>
      <c r="J3" s="37">
        <f ca="1">((100-$D3)*'Ext free mass closure'!J3)/100</f>
        <v>0</v>
      </c>
      <c r="K3" s="37">
        <f ca="1">((100-$D3)*'Ext free mass closure'!K3)/100</f>
        <v>0</v>
      </c>
      <c r="L3" s="37">
        <f ca="1">((100-$D3)*'Ext free mass closure'!L3)/100</f>
        <v>0</v>
      </c>
      <c r="M3" s="37">
        <f t="shared" ref="M3:M31" ca="1" si="0">SUM(C3:L3)</f>
        <v>0</v>
      </c>
      <c r="N3" s="16"/>
      <c r="O3" s="16"/>
      <c r="P3" s="16"/>
    </row>
    <row r="4" spans="1:16">
      <c r="A4" s="1">
        <f>'TRB Record'!A6</f>
        <v>3</v>
      </c>
      <c r="B4" s="1">
        <f>'TRB Record'!C6</f>
        <v>0</v>
      </c>
      <c r="C4" s="37">
        <f ca="1">'Ext free mass closure'!C4</f>
        <v>0</v>
      </c>
      <c r="D4" s="37">
        <f ca="1">'Ext free mass closure'!D4</f>
        <v>0</v>
      </c>
      <c r="E4" s="37">
        <f ca="1">((100-$D4)*'Ext free mass closure'!E4)/100</f>
        <v>0</v>
      </c>
      <c r="F4" s="37">
        <f ca="1">((100-$D4)*'Ext free mass closure'!F4)/100</f>
        <v>0</v>
      </c>
      <c r="G4" s="37">
        <f ca="1">((100-$D4)*'Ext free mass closure'!G4)/100</f>
        <v>0</v>
      </c>
      <c r="H4" s="37">
        <f ca="1">((100-$D4)*'Ext free mass closure'!H4)/100</f>
        <v>0</v>
      </c>
      <c r="I4" s="37">
        <f ca="1">((100-$D4)*'Ext free mass closure'!I4)/100</f>
        <v>0</v>
      </c>
      <c r="J4" s="37">
        <f ca="1">((100-$D4)*'Ext free mass closure'!J4)/100</f>
        <v>0</v>
      </c>
      <c r="K4" s="37">
        <f ca="1">((100-$D4)*'Ext free mass closure'!K4)/100</f>
        <v>0</v>
      </c>
      <c r="L4" s="37">
        <f ca="1">((100-$D4)*'Ext free mass closure'!L4)/100</f>
        <v>0</v>
      </c>
      <c r="M4" s="37">
        <f t="shared" ca="1" si="0"/>
        <v>0</v>
      </c>
      <c r="N4" s="16"/>
      <c r="O4" s="16"/>
      <c r="P4" s="16"/>
    </row>
    <row r="5" spans="1:16">
      <c r="A5" s="1">
        <f>'TRB Record'!A8</f>
        <v>4</v>
      </c>
      <c r="B5" s="1">
        <f>'TRB Record'!C8</f>
        <v>0</v>
      </c>
      <c r="C5" s="37">
        <f ca="1">'Ext free mass closure'!C5</f>
        <v>0</v>
      </c>
      <c r="D5" s="37">
        <f ca="1">'Ext free mass closure'!D5</f>
        <v>0</v>
      </c>
      <c r="E5" s="37">
        <f ca="1">((100-$D5)*'Ext free mass closure'!E5)/100</f>
        <v>0</v>
      </c>
      <c r="F5" s="37">
        <f ca="1">((100-$D5)*'Ext free mass closure'!F5)/100</f>
        <v>0</v>
      </c>
      <c r="G5" s="37">
        <f ca="1">((100-$D5)*'Ext free mass closure'!G5)/100</f>
        <v>0</v>
      </c>
      <c r="H5" s="37">
        <f ca="1">((100-$D5)*'Ext free mass closure'!H5)/100</f>
        <v>0</v>
      </c>
      <c r="I5" s="37">
        <f ca="1">((100-$D5)*'Ext free mass closure'!I5)/100</f>
        <v>0</v>
      </c>
      <c r="J5" s="37">
        <f ca="1">((100-$D5)*'Ext free mass closure'!J5)/100</f>
        <v>0</v>
      </c>
      <c r="K5" s="37">
        <f ca="1">((100-$D5)*'Ext free mass closure'!K5)/100</f>
        <v>0</v>
      </c>
      <c r="L5" s="37">
        <f ca="1">((100-$D5)*'Ext free mass closure'!L5)/100</f>
        <v>0</v>
      </c>
      <c r="M5" s="37">
        <f t="shared" ca="1" si="0"/>
        <v>0</v>
      </c>
      <c r="N5" s="16"/>
      <c r="O5" s="16"/>
      <c r="P5" s="16"/>
    </row>
    <row r="6" spans="1:16">
      <c r="A6" s="1">
        <f>'TRB Record'!A10</f>
        <v>5</v>
      </c>
      <c r="B6" s="1">
        <f>'TRB Record'!C10</f>
        <v>0</v>
      </c>
      <c r="C6" s="37">
        <f ca="1">'Ext free mass closure'!C6</f>
        <v>0</v>
      </c>
      <c r="D6" s="37">
        <f ca="1">'Ext free mass closure'!D6</f>
        <v>0</v>
      </c>
      <c r="E6" s="37">
        <f ca="1">((100-$D6)*'Ext free mass closure'!E6)/100</f>
        <v>0</v>
      </c>
      <c r="F6" s="37">
        <f ca="1">((100-$D6)*'Ext free mass closure'!F6)/100</f>
        <v>0</v>
      </c>
      <c r="G6" s="37">
        <f ca="1">((100-$D6)*'Ext free mass closure'!G6)/100</f>
        <v>0</v>
      </c>
      <c r="H6" s="37">
        <f ca="1">((100-$D6)*'Ext free mass closure'!H6)/100</f>
        <v>0</v>
      </c>
      <c r="I6" s="37">
        <f ca="1">((100-$D6)*'Ext free mass closure'!I6)/100</f>
        <v>0</v>
      </c>
      <c r="J6" s="37">
        <f ca="1">((100-$D6)*'Ext free mass closure'!J6)/100</f>
        <v>0</v>
      </c>
      <c r="K6" s="37">
        <f ca="1">((100-$D6)*'Ext free mass closure'!K6)/100</f>
        <v>0</v>
      </c>
      <c r="L6" s="37">
        <f ca="1">((100-$D6)*'Ext free mass closure'!L6)/100</f>
        <v>0</v>
      </c>
      <c r="M6" s="37">
        <f t="shared" ca="1" si="0"/>
        <v>0</v>
      </c>
      <c r="N6" s="16"/>
      <c r="O6" s="16"/>
      <c r="P6" s="16"/>
    </row>
    <row r="7" spans="1:16">
      <c r="A7" s="1">
        <f>'TRB Record'!A12</f>
        <v>6</v>
      </c>
      <c r="B7" s="1">
        <f>'TRB Record'!C12</f>
        <v>0</v>
      </c>
      <c r="C7" s="37">
        <f ca="1">'Ext free mass closure'!C7</f>
        <v>0</v>
      </c>
      <c r="D7" s="37">
        <f ca="1">'Ext free mass closure'!D7</f>
        <v>0</v>
      </c>
      <c r="E7" s="37">
        <f ca="1">((100-$D7)*'Ext free mass closure'!E7)/100</f>
        <v>0</v>
      </c>
      <c r="F7" s="37">
        <f ca="1">((100-$D7)*'Ext free mass closure'!F7)/100</f>
        <v>0</v>
      </c>
      <c r="G7" s="37">
        <f ca="1">((100-$D7)*'Ext free mass closure'!G7)/100</f>
        <v>0</v>
      </c>
      <c r="H7" s="37">
        <f ca="1">((100-$D7)*'Ext free mass closure'!H7)/100</f>
        <v>0</v>
      </c>
      <c r="I7" s="37">
        <f ca="1">((100-$D7)*'Ext free mass closure'!I7)/100</f>
        <v>0</v>
      </c>
      <c r="J7" s="37">
        <f ca="1">((100-$D7)*'Ext free mass closure'!J7)/100</f>
        <v>0</v>
      </c>
      <c r="K7" s="37">
        <f ca="1">((100-$D7)*'Ext free mass closure'!K7)/100</f>
        <v>0</v>
      </c>
      <c r="L7" s="37">
        <f ca="1">((100-$D7)*'Ext free mass closure'!L7)/100</f>
        <v>0</v>
      </c>
      <c r="M7" s="37">
        <f t="shared" ca="1" si="0"/>
        <v>0</v>
      </c>
      <c r="N7" s="16"/>
      <c r="O7" s="16"/>
      <c r="P7" s="16"/>
    </row>
    <row r="8" spans="1:16">
      <c r="A8" s="1">
        <f>'TRB Record'!A14</f>
        <v>7</v>
      </c>
      <c r="B8" s="1">
        <f>'TRB Record'!C14</f>
        <v>0</v>
      </c>
      <c r="C8" s="37">
        <f ca="1">'Ext free mass closure'!C8</f>
        <v>0</v>
      </c>
      <c r="D8" s="37">
        <f ca="1">'Ext free mass closure'!D8</f>
        <v>0</v>
      </c>
      <c r="E8" s="37">
        <f ca="1">((100-$D8)*'Ext free mass closure'!E8)/100</f>
        <v>0</v>
      </c>
      <c r="F8" s="37">
        <f ca="1">((100-$D8)*'Ext free mass closure'!F8)/100</f>
        <v>0</v>
      </c>
      <c r="G8" s="37">
        <f ca="1">((100-$D8)*'Ext free mass closure'!G8)/100</f>
        <v>0</v>
      </c>
      <c r="H8" s="37">
        <f ca="1">((100-$D8)*'Ext free mass closure'!H8)/100</f>
        <v>0</v>
      </c>
      <c r="I8" s="37">
        <f ca="1">((100-$D8)*'Ext free mass closure'!I8)/100</f>
        <v>0</v>
      </c>
      <c r="J8" s="37">
        <f ca="1">((100-$D8)*'Ext free mass closure'!J8)/100</f>
        <v>0</v>
      </c>
      <c r="K8" s="37">
        <f ca="1">((100-$D8)*'Ext free mass closure'!K8)/100</f>
        <v>0</v>
      </c>
      <c r="L8" s="37">
        <f ca="1">((100-$D8)*'Ext free mass closure'!L8)/100</f>
        <v>0</v>
      </c>
      <c r="M8" s="37">
        <f t="shared" ca="1" si="0"/>
        <v>0</v>
      </c>
      <c r="N8" s="16"/>
      <c r="O8" s="16"/>
      <c r="P8" s="16"/>
    </row>
    <row r="9" spans="1:16">
      <c r="A9" s="1">
        <f>'TRB Record'!A16</f>
        <v>8</v>
      </c>
      <c r="B9" s="1">
        <f>'TRB Record'!C16</f>
        <v>0</v>
      </c>
      <c r="C9" s="37">
        <f ca="1">'Ext free mass closure'!C9</f>
        <v>0</v>
      </c>
      <c r="D9" s="37">
        <f ca="1">'Ext free mass closure'!D9</f>
        <v>0</v>
      </c>
      <c r="E9" s="37">
        <f ca="1">((100-$D9)*'Ext free mass closure'!E9)/100</f>
        <v>0</v>
      </c>
      <c r="F9" s="37">
        <f ca="1">((100-$D9)*'Ext free mass closure'!F9)/100</f>
        <v>0</v>
      </c>
      <c r="G9" s="37">
        <f ca="1">((100-$D9)*'Ext free mass closure'!G9)/100</f>
        <v>0</v>
      </c>
      <c r="H9" s="37">
        <f ca="1">((100-$D9)*'Ext free mass closure'!H9)/100</f>
        <v>0</v>
      </c>
      <c r="I9" s="37">
        <f ca="1">((100-$D9)*'Ext free mass closure'!I9)/100</f>
        <v>0</v>
      </c>
      <c r="J9" s="37">
        <f ca="1">((100-$D9)*'Ext free mass closure'!J9)/100</f>
        <v>0</v>
      </c>
      <c r="K9" s="37">
        <f ca="1">((100-$D9)*'Ext free mass closure'!K9)/100</f>
        <v>0</v>
      </c>
      <c r="L9" s="37">
        <f ca="1">((100-$D9)*'Ext free mass closure'!L9)/100</f>
        <v>0</v>
      </c>
      <c r="M9" s="37">
        <f t="shared" ca="1" si="0"/>
        <v>0</v>
      </c>
      <c r="N9" s="16"/>
      <c r="O9" s="16"/>
      <c r="P9" s="16"/>
    </row>
    <row r="10" spans="1:16">
      <c r="A10" s="1">
        <f>'TRB Record'!A18</f>
        <v>9</v>
      </c>
      <c r="B10" s="1">
        <f>'TRB Record'!C18</f>
        <v>0</v>
      </c>
      <c r="C10" s="37">
        <f ca="1">'Ext free mass closure'!C10</f>
        <v>0</v>
      </c>
      <c r="D10" s="37">
        <f ca="1">'Ext free mass closure'!D10</f>
        <v>0</v>
      </c>
      <c r="E10" s="37">
        <f ca="1">((100-$D10)*'Ext free mass closure'!E10)/100</f>
        <v>0</v>
      </c>
      <c r="F10" s="37">
        <f ca="1">((100-$D10)*'Ext free mass closure'!F10)/100</f>
        <v>0</v>
      </c>
      <c r="G10" s="37">
        <f ca="1">((100-$D10)*'Ext free mass closure'!G10)/100</f>
        <v>0</v>
      </c>
      <c r="H10" s="37">
        <f ca="1">((100-$D10)*'Ext free mass closure'!H10)/100</f>
        <v>0</v>
      </c>
      <c r="I10" s="37">
        <f ca="1">((100-$D10)*'Ext free mass closure'!I10)/100</f>
        <v>0</v>
      </c>
      <c r="J10" s="37">
        <f ca="1">((100-$D10)*'Ext free mass closure'!J10)/100</f>
        <v>0</v>
      </c>
      <c r="K10" s="37">
        <f ca="1">((100-$D10)*'Ext free mass closure'!K10)/100</f>
        <v>0</v>
      </c>
      <c r="L10" s="37">
        <f ca="1">((100-$D10)*'Ext free mass closure'!L10)/100</f>
        <v>0</v>
      </c>
      <c r="M10" s="37">
        <f t="shared" ca="1" si="0"/>
        <v>0</v>
      </c>
      <c r="N10" s="16"/>
      <c r="O10" s="16"/>
      <c r="P10" s="16"/>
    </row>
    <row r="11" spans="1:16">
      <c r="A11" s="1">
        <f>'TRB Record'!A20</f>
        <v>10</v>
      </c>
      <c r="B11" s="1">
        <f>'TRB Record'!C20</f>
        <v>0</v>
      </c>
      <c r="C11" s="37">
        <f ca="1">'Ext free mass closure'!C11</f>
        <v>0</v>
      </c>
      <c r="D11" s="37">
        <f ca="1">'Ext free mass closure'!D11</f>
        <v>0</v>
      </c>
      <c r="E11" s="37">
        <f ca="1">((100-$D11)*'Ext free mass closure'!E11)/100</f>
        <v>0</v>
      </c>
      <c r="F11" s="37">
        <f ca="1">((100-$D11)*'Ext free mass closure'!F11)/100</f>
        <v>0</v>
      </c>
      <c r="G11" s="37">
        <f ca="1">((100-$D11)*'Ext free mass closure'!G11)/100</f>
        <v>0</v>
      </c>
      <c r="H11" s="37">
        <f ca="1">((100-$D11)*'Ext free mass closure'!H11)/100</f>
        <v>0</v>
      </c>
      <c r="I11" s="37">
        <f ca="1">((100-$D11)*'Ext free mass closure'!I11)/100</f>
        <v>0</v>
      </c>
      <c r="J11" s="37">
        <f ca="1">((100-$D11)*'Ext free mass closure'!J11)/100</f>
        <v>0</v>
      </c>
      <c r="K11" s="37">
        <f ca="1">((100-$D11)*'Ext free mass closure'!K11)/100</f>
        <v>0</v>
      </c>
      <c r="L11" s="37">
        <f ca="1">((100-$D11)*'Ext free mass closure'!L11)/100</f>
        <v>0</v>
      </c>
      <c r="M11" s="37">
        <f t="shared" ca="1" si="0"/>
        <v>0</v>
      </c>
      <c r="N11" s="16"/>
      <c r="O11" s="16"/>
      <c r="P11" s="16"/>
    </row>
    <row r="12" spans="1:16">
      <c r="A12" s="1">
        <f>'TRB Record'!A22</f>
        <v>11</v>
      </c>
      <c r="B12" s="1">
        <f>'TRB Record'!C22</f>
        <v>0</v>
      </c>
      <c r="C12" s="37">
        <f ca="1">'Ext free mass closure'!C12</f>
        <v>0</v>
      </c>
      <c r="D12" s="37">
        <f ca="1">'Ext free mass closure'!D12</f>
        <v>0</v>
      </c>
      <c r="E12" s="37">
        <f ca="1">((100-$D12)*'Ext free mass closure'!E12)/100</f>
        <v>0</v>
      </c>
      <c r="F12" s="37">
        <f ca="1">((100-$D12)*'Ext free mass closure'!F12)/100</f>
        <v>0</v>
      </c>
      <c r="G12" s="37">
        <f ca="1">((100-$D12)*'Ext free mass closure'!G12)/100</f>
        <v>0</v>
      </c>
      <c r="H12" s="37">
        <f ca="1">((100-$D12)*'Ext free mass closure'!H12)/100</f>
        <v>0</v>
      </c>
      <c r="I12" s="37">
        <f ca="1">((100-$D12)*'Ext free mass closure'!I12)/100</f>
        <v>0</v>
      </c>
      <c r="J12" s="37">
        <f ca="1">((100-$D12)*'Ext free mass closure'!J12)/100</f>
        <v>0</v>
      </c>
      <c r="K12" s="37">
        <f ca="1">((100-$D12)*'Ext free mass closure'!K12)/100</f>
        <v>0</v>
      </c>
      <c r="L12" s="37">
        <f ca="1">((100-$D12)*'Ext free mass closure'!L12)/100</f>
        <v>0</v>
      </c>
      <c r="M12" s="37">
        <f t="shared" ca="1" si="0"/>
        <v>0</v>
      </c>
      <c r="N12" s="16"/>
      <c r="O12" s="16"/>
      <c r="P12" s="16"/>
    </row>
    <row r="13" spans="1:16">
      <c r="A13" s="1">
        <f>'TRB Record'!A24</f>
        <v>12</v>
      </c>
      <c r="B13" s="1">
        <f>'TRB Record'!C24</f>
        <v>0</v>
      </c>
      <c r="C13" s="37">
        <f ca="1">'Ext free mass closure'!C13</f>
        <v>0</v>
      </c>
      <c r="D13" s="37">
        <f ca="1">'Ext free mass closure'!D13</f>
        <v>0</v>
      </c>
      <c r="E13" s="37">
        <f ca="1">((100-$D13)*'Ext free mass closure'!E13)/100</f>
        <v>0</v>
      </c>
      <c r="F13" s="37">
        <f ca="1">((100-$D13)*'Ext free mass closure'!F13)/100</f>
        <v>0</v>
      </c>
      <c r="G13" s="37">
        <f ca="1">((100-$D13)*'Ext free mass closure'!G13)/100</f>
        <v>0</v>
      </c>
      <c r="H13" s="37">
        <f ca="1">((100-$D13)*'Ext free mass closure'!H13)/100</f>
        <v>0</v>
      </c>
      <c r="I13" s="37">
        <f ca="1">((100-$D13)*'Ext free mass closure'!I13)/100</f>
        <v>0</v>
      </c>
      <c r="J13" s="37">
        <f ca="1">((100-$D13)*'Ext free mass closure'!J13)/100</f>
        <v>0</v>
      </c>
      <c r="K13" s="37">
        <f ca="1">((100-$D13)*'Ext free mass closure'!K13)/100</f>
        <v>0</v>
      </c>
      <c r="L13" s="37">
        <f ca="1">((100-$D13)*'Ext free mass closure'!L13)/100</f>
        <v>0</v>
      </c>
      <c r="M13" s="37">
        <f t="shared" ca="1" si="0"/>
        <v>0</v>
      </c>
      <c r="N13" s="16"/>
      <c r="O13" s="16"/>
      <c r="P13" s="16"/>
    </row>
    <row r="14" spans="1:16">
      <c r="A14" s="1">
        <f>'TRB Record'!A26</f>
        <v>13</v>
      </c>
      <c r="B14" s="1">
        <f>'TRB Record'!C26</f>
        <v>0</v>
      </c>
      <c r="C14" s="37">
        <f ca="1">'Ext free mass closure'!C14</f>
        <v>0</v>
      </c>
      <c r="D14" s="37">
        <f ca="1">'Ext free mass closure'!D14</f>
        <v>0</v>
      </c>
      <c r="E14" s="37">
        <f ca="1">((100-$D14)*'Ext free mass closure'!E14)/100</f>
        <v>0</v>
      </c>
      <c r="F14" s="37">
        <f ca="1">((100-$D14)*'Ext free mass closure'!F14)/100</f>
        <v>0</v>
      </c>
      <c r="G14" s="37">
        <f ca="1">((100-$D14)*'Ext free mass closure'!G14)/100</f>
        <v>0</v>
      </c>
      <c r="H14" s="37">
        <f ca="1">((100-$D14)*'Ext free mass closure'!H14)/100</f>
        <v>0</v>
      </c>
      <c r="I14" s="37">
        <f ca="1">((100-$D14)*'Ext free mass closure'!I14)/100</f>
        <v>0</v>
      </c>
      <c r="J14" s="37">
        <f ca="1">((100-$D14)*'Ext free mass closure'!J14)/100</f>
        <v>0</v>
      </c>
      <c r="K14" s="37">
        <f ca="1">((100-$D14)*'Ext free mass closure'!K14)/100</f>
        <v>0</v>
      </c>
      <c r="L14" s="37">
        <f ca="1">((100-$D14)*'Ext free mass closure'!L14)/100</f>
        <v>0</v>
      </c>
      <c r="M14" s="37">
        <f t="shared" ca="1" si="0"/>
        <v>0</v>
      </c>
      <c r="N14" s="16"/>
      <c r="O14" s="16"/>
      <c r="P14" s="16"/>
    </row>
    <row r="15" spans="1:16">
      <c r="A15" s="1">
        <f>'TRB Record'!A28</f>
        <v>14</v>
      </c>
      <c r="B15" s="1">
        <f>'TRB Record'!C28</f>
        <v>0</v>
      </c>
      <c r="C15" s="37">
        <f ca="1">'Ext free mass closure'!C15</f>
        <v>0</v>
      </c>
      <c r="D15" s="37">
        <f ca="1">'Ext free mass closure'!D15</f>
        <v>0</v>
      </c>
      <c r="E15" s="37">
        <f ca="1">((100-$D15)*'Ext free mass closure'!E15)/100</f>
        <v>0</v>
      </c>
      <c r="F15" s="37">
        <f ca="1">((100-$D15)*'Ext free mass closure'!F15)/100</f>
        <v>0</v>
      </c>
      <c r="G15" s="37">
        <f ca="1">((100-$D15)*'Ext free mass closure'!G15)/100</f>
        <v>0</v>
      </c>
      <c r="H15" s="37">
        <f ca="1">((100-$D15)*'Ext free mass closure'!H15)/100</f>
        <v>0</v>
      </c>
      <c r="I15" s="37">
        <f ca="1">((100-$D15)*'Ext free mass closure'!I15)/100</f>
        <v>0</v>
      </c>
      <c r="J15" s="37">
        <f ca="1">((100-$D15)*'Ext free mass closure'!J15)/100</f>
        <v>0</v>
      </c>
      <c r="K15" s="37">
        <f ca="1">((100-$D15)*'Ext free mass closure'!K15)/100</f>
        <v>0</v>
      </c>
      <c r="L15" s="37">
        <f ca="1">((100-$D15)*'Ext free mass closure'!L15)/100</f>
        <v>0</v>
      </c>
      <c r="M15" s="37">
        <f t="shared" ca="1" si="0"/>
        <v>0</v>
      </c>
      <c r="N15" s="16"/>
      <c r="O15" s="16"/>
      <c r="P15" s="16"/>
    </row>
    <row r="16" spans="1:16">
      <c r="A16" s="1">
        <f>'TRB Record'!A30</f>
        <v>15</v>
      </c>
      <c r="B16" s="1">
        <f>'TRB Record'!C30</f>
        <v>0</v>
      </c>
      <c r="C16" s="37">
        <f ca="1">'Ext free mass closure'!C16</f>
        <v>0</v>
      </c>
      <c r="D16" s="37">
        <f ca="1">'Ext free mass closure'!D16</f>
        <v>0</v>
      </c>
      <c r="E16" s="37">
        <f ca="1">((100-$D16)*'Ext free mass closure'!E16)/100</f>
        <v>0</v>
      </c>
      <c r="F16" s="37">
        <f ca="1">((100-$D16)*'Ext free mass closure'!F16)/100</f>
        <v>0</v>
      </c>
      <c r="G16" s="37">
        <f ca="1">((100-$D16)*'Ext free mass closure'!G16)/100</f>
        <v>0</v>
      </c>
      <c r="H16" s="37">
        <f ca="1">((100-$D16)*'Ext free mass closure'!H16)/100</f>
        <v>0</v>
      </c>
      <c r="I16" s="37">
        <f ca="1">((100-$D16)*'Ext free mass closure'!I16)/100</f>
        <v>0</v>
      </c>
      <c r="J16" s="37">
        <f ca="1">((100-$D16)*'Ext free mass closure'!J16)/100</f>
        <v>0</v>
      </c>
      <c r="K16" s="37">
        <f ca="1">((100-$D16)*'Ext free mass closure'!K16)/100</f>
        <v>0</v>
      </c>
      <c r="L16" s="37">
        <f ca="1">((100-$D16)*'Ext free mass closure'!L16)/100</f>
        <v>0</v>
      </c>
      <c r="M16" s="37">
        <f t="shared" ca="1" si="0"/>
        <v>0</v>
      </c>
      <c r="N16" s="16"/>
      <c r="O16" s="16"/>
      <c r="P16" s="16"/>
    </row>
    <row r="17" spans="1:16">
      <c r="A17" s="1">
        <f>'TRB Record'!A32</f>
        <v>16</v>
      </c>
      <c r="B17" s="1">
        <f>'TRB Record'!C32</f>
        <v>0</v>
      </c>
      <c r="C17" s="37">
        <f ca="1">'Ext free mass closure'!C17</f>
        <v>0</v>
      </c>
      <c r="D17" s="37">
        <f ca="1">'Ext free mass closure'!D17</f>
        <v>0</v>
      </c>
      <c r="E17" s="37">
        <f ca="1">((100-$D17)*'Ext free mass closure'!E17)/100</f>
        <v>0</v>
      </c>
      <c r="F17" s="37">
        <f ca="1">((100-$D17)*'Ext free mass closure'!F17)/100</f>
        <v>0</v>
      </c>
      <c r="G17" s="37">
        <f ca="1">((100-$D17)*'Ext free mass closure'!G17)/100</f>
        <v>0</v>
      </c>
      <c r="H17" s="37">
        <f ca="1">((100-$D17)*'Ext free mass closure'!H17)/100</f>
        <v>0</v>
      </c>
      <c r="I17" s="37">
        <f ca="1">((100-$D17)*'Ext free mass closure'!I17)/100</f>
        <v>0</v>
      </c>
      <c r="J17" s="37">
        <f ca="1">((100-$D17)*'Ext free mass closure'!J17)/100</f>
        <v>0</v>
      </c>
      <c r="K17" s="37">
        <f ca="1">((100-$D17)*'Ext free mass closure'!K17)/100</f>
        <v>0</v>
      </c>
      <c r="L17" s="37">
        <f ca="1">((100-$D17)*'Ext free mass closure'!L17)/100</f>
        <v>0</v>
      </c>
      <c r="M17" s="37">
        <f t="shared" ca="1" si="0"/>
        <v>0</v>
      </c>
      <c r="N17" s="16"/>
      <c r="O17" s="16"/>
      <c r="P17" s="16"/>
    </row>
    <row r="18" spans="1:16">
      <c r="A18" s="1">
        <f>'TRB Record'!A34</f>
        <v>17</v>
      </c>
      <c r="B18" s="1">
        <f>'TRB Record'!C34</f>
        <v>0</v>
      </c>
      <c r="C18" s="37">
        <f ca="1">'Ext free mass closure'!C18</f>
        <v>0</v>
      </c>
      <c r="D18" s="37">
        <f ca="1">'Ext free mass closure'!D18</f>
        <v>0</v>
      </c>
      <c r="E18" s="37">
        <f ca="1">((100-$D18)*'Ext free mass closure'!E18)/100</f>
        <v>0</v>
      </c>
      <c r="F18" s="37">
        <f ca="1">((100-$D18)*'Ext free mass closure'!F18)/100</f>
        <v>0</v>
      </c>
      <c r="G18" s="37">
        <f ca="1">((100-$D18)*'Ext free mass closure'!G18)/100</f>
        <v>0</v>
      </c>
      <c r="H18" s="37">
        <f ca="1">((100-$D18)*'Ext free mass closure'!H18)/100</f>
        <v>0</v>
      </c>
      <c r="I18" s="37">
        <f ca="1">((100-$D18)*'Ext free mass closure'!I18)/100</f>
        <v>0</v>
      </c>
      <c r="J18" s="37">
        <f ca="1">((100-$D18)*'Ext free mass closure'!J18)/100</f>
        <v>0</v>
      </c>
      <c r="K18" s="37">
        <f ca="1">((100-$D18)*'Ext free mass closure'!K18)/100</f>
        <v>0</v>
      </c>
      <c r="L18" s="37">
        <f ca="1">((100-$D18)*'Ext free mass closure'!L18)/100</f>
        <v>0</v>
      </c>
      <c r="M18" s="37">
        <f t="shared" ca="1" si="0"/>
        <v>0</v>
      </c>
      <c r="N18" s="16"/>
      <c r="O18" s="16"/>
      <c r="P18" s="16"/>
    </row>
    <row r="19" spans="1:16">
      <c r="A19" s="1">
        <f>'TRB Record'!A36</f>
        <v>18</v>
      </c>
      <c r="B19" s="1">
        <f>'TRB Record'!C36</f>
        <v>0</v>
      </c>
      <c r="C19" s="37">
        <f ca="1">'Ext free mass closure'!C19</f>
        <v>0</v>
      </c>
      <c r="D19" s="37">
        <f ca="1">'Ext free mass closure'!D19</f>
        <v>0</v>
      </c>
      <c r="E19" s="37">
        <f ca="1">((100-$D19)*'Ext free mass closure'!E19)/100</f>
        <v>0</v>
      </c>
      <c r="F19" s="37">
        <f ca="1">((100-$D19)*'Ext free mass closure'!F19)/100</f>
        <v>0</v>
      </c>
      <c r="G19" s="37">
        <f ca="1">((100-$D19)*'Ext free mass closure'!G19)/100</f>
        <v>0</v>
      </c>
      <c r="H19" s="37">
        <f ca="1">((100-$D19)*'Ext free mass closure'!H19)/100</f>
        <v>0</v>
      </c>
      <c r="I19" s="37">
        <f ca="1">((100-$D19)*'Ext free mass closure'!I19)/100</f>
        <v>0</v>
      </c>
      <c r="J19" s="37">
        <f ca="1">((100-$D19)*'Ext free mass closure'!J19)/100</f>
        <v>0</v>
      </c>
      <c r="K19" s="37">
        <f ca="1">((100-$D19)*'Ext free mass closure'!K19)/100</f>
        <v>0</v>
      </c>
      <c r="L19" s="37">
        <f ca="1">((100-$D19)*'Ext free mass closure'!L19)/100</f>
        <v>0</v>
      </c>
      <c r="M19" s="37">
        <f t="shared" ca="1" si="0"/>
        <v>0</v>
      </c>
      <c r="N19" s="16"/>
      <c r="O19" s="16"/>
      <c r="P19" s="16"/>
    </row>
    <row r="20" spans="1:16">
      <c r="A20" s="1">
        <f>'TRB Record'!A38</f>
        <v>19</v>
      </c>
      <c r="B20" s="1">
        <f>'TRB Record'!C38</f>
        <v>0</v>
      </c>
      <c r="C20" s="37">
        <f ca="1">'Ext free mass closure'!C20</f>
        <v>0</v>
      </c>
      <c r="D20" s="37">
        <f ca="1">'Ext free mass closure'!D20</f>
        <v>0</v>
      </c>
      <c r="E20" s="37">
        <f ca="1">((100-$D20)*'Ext free mass closure'!E20)/100</f>
        <v>0</v>
      </c>
      <c r="F20" s="37">
        <f ca="1">((100-$D20)*'Ext free mass closure'!F20)/100</f>
        <v>0</v>
      </c>
      <c r="G20" s="37">
        <f ca="1">((100-$D20)*'Ext free mass closure'!G20)/100</f>
        <v>0</v>
      </c>
      <c r="H20" s="37">
        <f ca="1">((100-$D20)*'Ext free mass closure'!H20)/100</f>
        <v>0</v>
      </c>
      <c r="I20" s="37">
        <f ca="1">((100-$D20)*'Ext free mass closure'!I20)/100</f>
        <v>0</v>
      </c>
      <c r="J20" s="37">
        <f ca="1">((100-$D20)*'Ext free mass closure'!J20)/100</f>
        <v>0</v>
      </c>
      <c r="K20" s="37">
        <f ca="1">((100-$D20)*'Ext free mass closure'!K20)/100</f>
        <v>0</v>
      </c>
      <c r="L20" s="37">
        <f ca="1">((100-$D20)*'Ext free mass closure'!L20)/100</f>
        <v>0</v>
      </c>
      <c r="M20" s="37">
        <f t="shared" ca="1" si="0"/>
        <v>0</v>
      </c>
      <c r="N20" s="16"/>
      <c r="O20" s="16"/>
      <c r="P20" s="16"/>
    </row>
    <row r="21" spans="1:16">
      <c r="A21" s="1">
        <f>'TRB Record'!A40</f>
        <v>20</v>
      </c>
      <c r="B21" s="1">
        <f>'TRB Record'!C40</f>
        <v>0</v>
      </c>
      <c r="C21" s="37">
        <f ca="1">'Ext free mass closure'!C21</f>
        <v>0</v>
      </c>
      <c r="D21" s="37">
        <f ca="1">'Ext free mass closure'!D21</f>
        <v>0</v>
      </c>
      <c r="E21" s="37">
        <f ca="1">((100-$D21)*'Ext free mass closure'!E21)/100</f>
        <v>0</v>
      </c>
      <c r="F21" s="37">
        <f ca="1">((100-$D21)*'Ext free mass closure'!F21)/100</f>
        <v>0</v>
      </c>
      <c r="G21" s="37">
        <f ca="1">((100-$D21)*'Ext free mass closure'!G21)/100</f>
        <v>0</v>
      </c>
      <c r="H21" s="37">
        <f ca="1">((100-$D21)*'Ext free mass closure'!H21)/100</f>
        <v>0</v>
      </c>
      <c r="I21" s="37">
        <f ca="1">((100-$D21)*'Ext free mass closure'!I21)/100</f>
        <v>0</v>
      </c>
      <c r="J21" s="37">
        <f ca="1">((100-$D21)*'Ext free mass closure'!J21)/100</f>
        <v>0</v>
      </c>
      <c r="K21" s="37">
        <f ca="1">((100-$D21)*'Ext free mass closure'!K21)/100</f>
        <v>0</v>
      </c>
      <c r="L21" s="37">
        <f ca="1">((100-$D21)*'Ext free mass closure'!L21)/100</f>
        <v>0</v>
      </c>
      <c r="M21" s="37">
        <f t="shared" ca="1" si="0"/>
        <v>0</v>
      </c>
      <c r="N21" s="16"/>
      <c r="O21" s="16"/>
      <c r="P21" s="16"/>
    </row>
    <row r="22" spans="1:16">
      <c r="A22" s="1">
        <f>'TRB Record'!A42</f>
        <v>21</v>
      </c>
      <c r="B22" s="1">
        <f>'TRB Record'!C42</f>
        <v>0</v>
      </c>
      <c r="C22" s="37">
        <f ca="1">'Ext free mass closure'!C22</f>
        <v>0</v>
      </c>
      <c r="D22" s="37">
        <f ca="1">'Ext free mass closure'!D22</f>
        <v>0</v>
      </c>
      <c r="E22" s="37">
        <f ca="1">((100-$D22)*'Ext free mass closure'!E22)/100</f>
        <v>0</v>
      </c>
      <c r="F22" s="37">
        <f ca="1">((100-$D22)*'Ext free mass closure'!F22)/100</f>
        <v>0</v>
      </c>
      <c r="G22" s="37">
        <f ca="1">((100-$D22)*'Ext free mass closure'!G22)/100</f>
        <v>0</v>
      </c>
      <c r="H22" s="37">
        <f ca="1">((100-$D22)*'Ext free mass closure'!H22)/100</f>
        <v>0</v>
      </c>
      <c r="I22" s="37">
        <f ca="1">((100-$D22)*'Ext free mass closure'!I22)/100</f>
        <v>0</v>
      </c>
      <c r="J22" s="37">
        <f ca="1">((100-$D22)*'Ext free mass closure'!J22)/100</f>
        <v>0</v>
      </c>
      <c r="K22" s="37">
        <f ca="1">((100-$D22)*'Ext free mass closure'!K22)/100</f>
        <v>0</v>
      </c>
      <c r="L22" s="37">
        <f ca="1">((100-$D22)*'Ext free mass closure'!L22)/100</f>
        <v>0</v>
      </c>
      <c r="M22" s="37">
        <f t="shared" ca="1" si="0"/>
        <v>0</v>
      </c>
      <c r="N22" s="16"/>
      <c r="O22" s="16"/>
      <c r="P22" s="16"/>
    </row>
    <row r="23" spans="1:16">
      <c r="A23" s="1">
        <f>'TRB Record'!A44</f>
        <v>22</v>
      </c>
      <c r="B23" s="1">
        <f>'TRB Record'!C44</f>
        <v>0</v>
      </c>
      <c r="C23" s="37">
        <f ca="1">'Ext free mass closure'!C23</f>
        <v>0</v>
      </c>
      <c r="D23" s="37">
        <f ca="1">'Ext free mass closure'!D23</f>
        <v>0</v>
      </c>
      <c r="E23" s="37">
        <f ca="1">((100-$D23)*'Ext free mass closure'!E23)/100</f>
        <v>0</v>
      </c>
      <c r="F23" s="37">
        <f ca="1">((100-$D23)*'Ext free mass closure'!F23)/100</f>
        <v>0</v>
      </c>
      <c r="G23" s="37">
        <f ca="1">((100-$D23)*'Ext free mass closure'!G23)/100</f>
        <v>0</v>
      </c>
      <c r="H23" s="37">
        <f ca="1">((100-$D23)*'Ext free mass closure'!H23)/100</f>
        <v>0</v>
      </c>
      <c r="I23" s="37">
        <f ca="1">((100-$D23)*'Ext free mass closure'!I23)/100</f>
        <v>0</v>
      </c>
      <c r="J23" s="37">
        <f ca="1">((100-$D23)*'Ext free mass closure'!J23)/100</f>
        <v>0</v>
      </c>
      <c r="K23" s="37">
        <f ca="1">((100-$D23)*'Ext free mass closure'!K23)/100</f>
        <v>0</v>
      </c>
      <c r="L23" s="37">
        <f ca="1">((100-$D23)*'Ext free mass closure'!L23)/100</f>
        <v>0</v>
      </c>
      <c r="M23" s="37">
        <f t="shared" ca="1" si="0"/>
        <v>0</v>
      </c>
      <c r="N23" s="16"/>
      <c r="O23" s="16"/>
      <c r="P23" s="16"/>
    </row>
    <row r="24" spans="1:16">
      <c r="A24" s="1">
        <f>'TRB Record'!A46</f>
        <v>23</v>
      </c>
      <c r="B24" s="1">
        <f>'TRB Record'!C46</f>
        <v>0</v>
      </c>
      <c r="C24" s="37">
        <f ca="1">'Ext free mass closure'!C24</f>
        <v>0</v>
      </c>
      <c r="D24" s="37">
        <f ca="1">'Ext free mass closure'!D24</f>
        <v>0</v>
      </c>
      <c r="E24" s="37">
        <f ca="1">((100-$D24)*'Ext free mass closure'!E24)/100</f>
        <v>0</v>
      </c>
      <c r="F24" s="37">
        <f ca="1">((100-$D24)*'Ext free mass closure'!F24)/100</f>
        <v>0</v>
      </c>
      <c r="G24" s="37">
        <f ca="1">((100-$D24)*'Ext free mass closure'!G24)/100</f>
        <v>0</v>
      </c>
      <c r="H24" s="37">
        <f ca="1">((100-$D24)*'Ext free mass closure'!H24)/100</f>
        <v>0</v>
      </c>
      <c r="I24" s="37">
        <f ca="1">((100-$D24)*'Ext free mass closure'!I24)/100</f>
        <v>0</v>
      </c>
      <c r="J24" s="37">
        <f ca="1">((100-$D24)*'Ext free mass closure'!J24)/100</f>
        <v>0</v>
      </c>
      <c r="K24" s="37">
        <f ca="1">((100-$D24)*'Ext free mass closure'!K24)/100</f>
        <v>0</v>
      </c>
      <c r="L24" s="37">
        <f ca="1">((100-$D24)*'Ext free mass closure'!L24)/100</f>
        <v>0</v>
      </c>
      <c r="M24" s="37">
        <f t="shared" ca="1" si="0"/>
        <v>0</v>
      </c>
      <c r="N24" s="16"/>
      <c r="O24" s="16"/>
      <c r="P24" s="16"/>
    </row>
    <row r="25" spans="1:16">
      <c r="A25" s="1">
        <f>'TRB Record'!A48</f>
        <v>24</v>
      </c>
      <c r="B25" s="1">
        <f>'TRB Record'!C48</f>
        <v>0</v>
      </c>
      <c r="C25" s="37">
        <f ca="1">'Ext free mass closure'!C25</f>
        <v>0</v>
      </c>
      <c r="D25" s="37">
        <f ca="1">'Ext free mass closure'!D25</f>
        <v>0</v>
      </c>
      <c r="E25" s="37">
        <f ca="1">((100-$D25)*'Ext free mass closure'!E25)/100</f>
        <v>0</v>
      </c>
      <c r="F25" s="37">
        <f ca="1">((100-$D25)*'Ext free mass closure'!F25)/100</f>
        <v>0</v>
      </c>
      <c r="G25" s="37">
        <f ca="1">((100-$D25)*'Ext free mass closure'!G25)/100</f>
        <v>0</v>
      </c>
      <c r="H25" s="37">
        <f ca="1">((100-$D25)*'Ext free mass closure'!H25)/100</f>
        <v>0</v>
      </c>
      <c r="I25" s="37">
        <f ca="1">((100-$D25)*'Ext free mass closure'!I25)/100</f>
        <v>0</v>
      </c>
      <c r="J25" s="37">
        <f ca="1">((100-$D25)*'Ext free mass closure'!J25)/100</f>
        <v>0</v>
      </c>
      <c r="K25" s="37">
        <f ca="1">((100-$D25)*'Ext free mass closure'!K25)/100</f>
        <v>0</v>
      </c>
      <c r="L25" s="37">
        <f ca="1">((100-$D25)*'Ext free mass closure'!L25)/100</f>
        <v>0</v>
      </c>
      <c r="M25" s="37">
        <f t="shared" ca="1" si="0"/>
        <v>0</v>
      </c>
      <c r="N25" s="16"/>
      <c r="O25" s="16"/>
      <c r="P25" s="16"/>
    </row>
    <row r="26" spans="1:16">
      <c r="A26" s="1">
        <f>'TRB Record'!A50</f>
        <v>25</v>
      </c>
      <c r="B26" s="1">
        <f>'TRB Record'!C50</f>
        <v>0</v>
      </c>
      <c r="C26" s="37">
        <f ca="1">'Ext free mass closure'!C26</f>
        <v>0</v>
      </c>
      <c r="D26" s="37">
        <f ca="1">'Ext free mass closure'!D26</f>
        <v>0</v>
      </c>
      <c r="E26" s="37">
        <f ca="1">((100-$D26)*'Ext free mass closure'!E26)/100</f>
        <v>0</v>
      </c>
      <c r="F26" s="37">
        <f ca="1">((100-$D26)*'Ext free mass closure'!F26)/100</f>
        <v>0</v>
      </c>
      <c r="G26" s="37">
        <f ca="1">((100-$D26)*'Ext free mass closure'!G26)/100</f>
        <v>0</v>
      </c>
      <c r="H26" s="37">
        <f ca="1">((100-$D26)*'Ext free mass closure'!H26)/100</f>
        <v>0</v>
      </c>
      <c r="I26" s="37">
        <f ca="1">((100-$D26)*'Ext free mass closure'!I26)/100</f>
        <v>0</v>
      </c>
      <c r="J26" s="37">
        <f ca="1">((100-$D26)*'Ext free mass closure'!J26)/100</f>
        <v>0</v>
      </c>
      <c r="K26" s="37">
        <f ca="1">((100-$D26)*'Ext free mass closure'!K26)/100</f>
        <v>0</v>
      </c>
      <c r="L26" s="37">
        <f ca="1">((100-$D26)*'Ext free mass closure'!L26)/100</f>
        <v>0</v>
      </c>
      <c r="M26" s="37">
        <f t="shared" ca="1" si="0"/>
        <v>0</v>
      </c>
      <c r="N26" s="16"/>
      <c r="O26" s="16"/>
      <c r="P26" s="16"/>
    </row>
    <row r="27" spans="1:16">
      <c r="A27" s="1">
        <f>'TRB Record'!A52</f>
        <v>26</v>
      </c>
      <c r="B27" s="1">
        <f>'TRB Record'!C52</f>
        <v>0</v>
      </c>
      <c r="C27" s="37">
        <f ca="1">'Ext free mass closure'!C27</f>
        <v>0</v>
      </c>
      <c r="D27" s="37">
        <f ca="1">'Ext free mass closure'!D27</f>
        <v>0</v>
      </c>
      <c r="E27" s="37">
        <f ca="1">((100-$D27)*'Ext free mass closure'!E27)/100</f>
        <v>0</v>
      </c>
      <c r="F27" s="37">
        <f ca="1">((100-$D27)*'Ext free mass closure'!F27)/100</f>
        <v>0</v>
      </c>
      <c r="G27" s="37">
        <f ca="1">((100-$D27)*'Ext free mass closure'!G27)/100</f>
        <v>0</v>
      </c>
      <c r="H27" s="37">
        <f ca="1">((100-$D27)*'Ext free mass closure'!H27)/100</f>
        <v>0</v>
      </c>
      <c r="I27" s="37">
        <f ca="1">((100-$D27)*'Ext free mass closure'!I27)/100</f>
        <v>0</v>
      </c>
      <c r="J27" s="37">
        <f ca="1">((100-$D27)*'Ext free mass closure'!J27)/100</f>
        <v>0</v>
      </c>
      <c r="K27" s="37">
        <f ca="1">((100-$D27)*'Ext free mass closure'!K27)/100</f>
        <v>0</v>
      </c>
      <c r="L27" s="37">
        <f ca="1">((100-$D27)*'Ext free mass closure'!L27)/100</f>
        <v>0</v>
      </c>
      <c r="M27" s="37">
        <f t="shared" ca="1" si="0"/>
        <v>0</v>
      </c>
      <c r="N27" s="16"/>
      <c r="O27" s="16"/>
      <c r="P27" s="16"/>
    </row>
    <row r="28" spans="1:16">
      <c r="A28" s="1">
        <f>'TRB Record'!A54</f>
        <v>27</v>
      </c>
      <c r="B28" s="1">
        <f>'TRB Record'!C54</f>
        <v>0</v>
      </c>
      <c r="C28" s="37">
        <f ca="1">'Ext free mass closure'!C28</f>
        <v>0</v>
      </c>
      <c r="D28" s="37">
        <f ca="1">'Ext free mass closure'!D28</f>
        <v>0</v>
      </c>
      <c r="E28" s="37">
        <f ca="1">((100-$D28)*'Ext free mass closure'!E28)/100</f>
        <v>0</v>
      </c>
      <c r="F28" s="37">
        <f ca="1">((100-$D28)*'Ext free mass closure'!F28)/100</f>
        <v>0</v>
      </c>
      <c r="G28" s="37">
        <f ca="1">((100-$D28)*'Ext free mass closure'!G28)/100</f>
        <v>0</v>
      </c>
      <c r="H28" s="37">
        <f ca="1">((100-$D28)*'Ext free mass closure'!H28)/100</f>
        <v>0</v>
      </c>
      <c r="I28" s="37">
        <f ca="1">((100-$D28)*'Ext free mass closure'!I28)/100</f>
        <v>0</v>
      </c>
      <c r="J28" s="37">
        <f ca="1">((100-$D28)*'Ext free mass closure'!J28)/100</f>
        <v>0</v>
      </c>
      <c r="K28" s="37">
        <f ca="1">((100-$D28)*'Ext free mass closure'!K28)/100</f>
        <v>0</v>
      </c>
      <c r="L28" s="37">
        <f ca="1">((100-$D28)*'Ext free mass closure'!L28)/100</f>
        <v>0</v>
      </c>
      <c r="M28" s="37">
        <f t="shared" ca="1" si="0"/>
        <v>0</v>
      </c>
      <c r="N28" s="16"/>
      <c r="O28" s="16"/>
      <c r="P28" s="16"/>
    </row>
    <row r="29" spans="1:16">
      <c r="A29" s="1">
        <f>'TRB Record'!A56</f>
        <v>28</v>
      </c>
      <c r="B29" s="1">
        <f>'TRB Record'!C56</f>
        <v>0</v>
      </c>
      <c r="C29" s="37">
        <f ca="1">'Ext free mass closure'!C29</f>
        <v>0</v>
      </c>
      <c r="D29" s="37">
        <f ca="1">'Ext free mass closure'!D29</f>
        <v>0</v>
      </c>
      <c r="E29" s="37">
        <f ca="1">((100-$D29)*'Ext free mass closure'!E29)/100</f>
        <v>0</v>
      </c>
      <c r="F29" s="37">
        <f ca="1">((100-$D29)*'Ext free mass closure'!F29)/100</f>
        <v>0</v>
      </c>
      <c r="G29" s="37">
        <f ca="1">((100-$D29)*'Ext free mass closure'!G29)/100</f>
        <v>0</v>
      </c>
      <c r="H29" s="37">
        <f ca="1">((100-$D29)*'Ext free mass closure'!H29)/100</f>
        <v>0</v>
      </c>
      <c r="I29" s="37">
        <f ca="1">((100-$D29)*'Ext free mass closure'!I29)/100</f>
        <v>0</v>
      </c>
      <c r="J29" s="37">
        <f ca="1">((100-$D29)*'Ext free mass closure'!J29)/100</f>
        <v>0</v>
      </c>
      <c r="K29" s="37">
        <f ca="1">((100-$D29)*'Ext free mass closure'!K29)/100</f>
        <v>0</v>
      </c>
      <c r="L29" s="37">
        <f ca="1">((100-$D29)*'Ext free mass closure'!L29)/100</f>
        <v>0</v>
      </c>
      <c r="M29" s="37">
        <f t="shared" ca="1" si="0"/>
        <v>0</v>
      </c>
      <c r="N29" s="16"/>
      <c r="O29" s="16"/>
      <c r="P29" s="16"/>
    </row>
    <row r="30" spans="1:16">
      <c r="A30" s="1">
        <f>'TRB Record'!A58</f>
        <v>29</v>
      </c>
      <c r="B30" s="1">
        <f>'TRB Record'!C58</f>
        <v>0</v>
      </c>
      <c r="C30" s="37">
        <f ca="1">'Ext free mass closure'!C30</f>
        <v>0</v>
      </c>
      <c r="D30" s="37">
        <f ca="1">'Ext free mass closure'!D30</f>
        <v>0</v>
      </c>
      <c r="E30" s="37">
        <f ca="1">((100-$D30)*'Ext free mass closure'!E30)/100</f>
        <v>0</v>
      </c>
      <c r="F30" s="37">
        <f ca="1">((100-$D30)*'Ext free mass closure'!F30)/100</f>
        <v>0</v>
      </c>
      <c r="G30" s="37">
        <f ca="1">((100-$D30)*'Ext free mass closure'!G30)/100</f>
        <v>0</v>
      </c>
      <c r="H30" s="37">
        <f ca="1">((100-$D30)*'Ext free mass closure'!H30)/100</f>
        <v>0</v>
      </c>
      <c r="I30" s="37">
        <f ca="1">((100-$D30)*'Ext free mass closure'!I30)/100</f>
        <v>0</v>
      </c>
      <c r="J30" s="37">
        <f ca="1">((100-$D30)*'Ext free mass closure'!J30)/100</f>
        <v>0</v>
      </c>
      <c r="K30" s="37">
        <f ca="1">((100-$D30)*'Ext free mass closure'!K30)/100</f>
        <v>0</v>
      </c>
      <c r="L30" s="37">
        <f ca="1">((100-$D30)*'Ext free mass closure'!L30)/100</f>
        <v>0</v>
      </c>
      <c r="M30" s="37">
        <f t="shared" ca="1" si="0"/>
        <v>0</v>
      </c>
      <c r="N30" s="16"/>
      <c r="O30" s="16"/>
      <c r="P30" s="16"/>
    </row>
    <row r="31" spans="1:16">
      <c r="A31" s="1">
        <f>'TRB Record'!A60</f>
        <v>30</v>
      </c>
      <c r="B31" s="1">
        <f>'TRB Record'!C60</f>
        <v>0</v>
      </c>
      <c r="C31" s="37">
        <f ca="1">'Ext free mass closure'!C31</f>
        <v>0</v>
      </c>
      <c r="D31" s="37">
        <f ca="1">'Ext free mass closure'!D31</f>
        <v>0</v>
      </c>
      <c r="E31" s="37">
        <f ca="1">((100-$D31)*'Ext free mass closure'!E31)/100</f>
        <v>0</v>
      </c>
      <c r="F31" s="37">
        <f ca="1">((100-$D31)*'Ext free mass closure'!F31)/100</f>
        <v>0</v>
      </c>
      <c r="G31" s="37">
        <f ca="1">((100-$D31)*'Ext free mass closure'!G31)/100</f>
        <v>0</v>
      </c>
      <c r="H31" s="37">
        <f ca="1">((100-$D31)*'Ext free mass closure'!H31)/100</f>
        <v>0</v>
      </c>
      <c r="I31" s="37">
        <f ca="1">((100-$D31)*'Ext free mass closure'!I31)/100</f>
        <v>0</v>
      </c>
      <c r="J31" s="37">
        <f ca="1">((100-$D31)*'Ext free mass closure'!J31)/100</f>
        <v>0</v>
      </c>
      <c r="K31" s="37">
        <f ca="1">((100-$D31)*'Ext free mass closure'!K31)/100</f>
        <v>0</v>
      </c>
      <c r="L31" s="37">
        <f ca="1">((100-$D31)*'Ext free mass closure'!L31)/100</f>
        <v>0</v>
      </c>
      <c r="M31" s="37">
        <f t="shared" ca="1" si="0"/>
        <v>0</v>
      </c>
      <c r="N31" s="16"/>
      <c r="O31" s="16"/>
      <c r="P31" s="16"/>
    </row>
    <row r="32" spans="1:16">
      <c r="C32" s="37"/>
      <c r="D32" s="37"/>
    </row>
  </sheetData>
  <sheetProtection sheet="1" objects="1" scenarios="1"/>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AA22E-1971-4F01-A909-B20C2B0FFFC3}">
  <dimension ref="A1:M101"/>
  <sheetViews>
    <sheetView workbookViewId="0">
      <selection activeCell="C3" sqref="C3"/>
    </sheetView>
  </sheetViews>
  <sheetFormatPr defaultColWidth="11.42578125" defaultRowHeight="12"/>
  <cols>
    <col min="1" max="1" width="11.85546875" style="2" customWidth="1"/>
    <col min="2" max="2" width="15.42578125" style="31" bestFit="1" customWidth="1"/>
    <col min="3" max="13" width="7" style="2" customWidth="1"/>
    <col min="14" max="16384" width="11.42578125" style="2"/>
  </cols>
  <sheetData>
    <row r="1" spans="1:13" s="18" customFormat="1" ht="87.75">
      <c r="A1" s="18" t="s">
        <v>0</v>
      </c>
      <c r="B1" s="36" t="s">
        <v>2</v>
      </c>
      <c r="C1" s="18" t="s">
        <v>55</v>
      </c>
      <c r="D1" s="18" t="s">
        <v>60</v>
      </c>
      <c r="E1" s="18" t="s">
        <v>141</v>
      </c>
      <c r="F1" s="18" t="s">
        <v>142</v>
      </c>
      <c r="G1" s="18" t="s">
        <v>154</v>
      </c>
      <c r="H1" s="18" t="s">
        <v>144</v>
      </c>
      <c r="I1" s="18" t="s">
        <v>145</v>
      </c>
      <c r="J1" s="18" t="s">
        <v>146</v>
      </c>
      <c r="K1" s="18" t="s">
        <v>147</v>
      </c>
      <c r="L1" s="18" t="s">
        <v>148</v>
      </c>
      <c r="M1" s="18" t="s">
        <v>149</v>
      </c>
    </row>
    <row r="2" spans="1:13" s="3" customFormat="1">
      <c r="A2" s="142" t="s">
        <v>155</v>
      </c>
      <c r="B2" s="142"/>
      <c r="C2" s="62">
        <v>1</v>
      </c>
      <c r="D2" s="63">
        <v>1.5</v>
      </c>
      <c r="E2" s="63">
        <v>1.5</v>
      </c>
      <c r="F2" s="63">
        <v>1.5</v>
      </c>
      <c r="G2" s="63">
        <v>1.5</v>
      </c>
      <c r="H2" s="63">
        <v>1.5</v>
      </c>
      <c r="I2" s="63">
        <v>1.5</v>
      </c>
      <c r="J2" s="63">
        <v>1.5</v>
      </c>
      <c r="K2" s="63">
        <v>1.5</v>
      </c>
      <c r="L2" s="63">
        <v>1.5</v>
      </c>
      <c r="M2" s="63">
        <v>3</v>
      </c>
    </row>
    <row r="3" spans="1:13">
      <c r="A3" s="2">
        <f>'Duplicate Ext-free MC values'!A2</f>
        <v>1</v>
      </c>
      <c r="B3" s="68">
        <f>'Duplicate Ext-free MC values'!B2</f>
        <v>0</v>
      </c>
      <c r="C3" s="12" t="str">
        <f>IF(ABS('Duplicate Ext-free MC values'!C2-'Duplicate Ext-free MC values'!C3)&gt;'Error flags'!C$2,'Duplicate Ext-free MC values'!C2,"")</f>
        <v/>
      </c>
      <c r="D3" s="12" t="str">
        <f>IF(ABS('Duplicate Ext-free MC values'!D2-'Duplicate Ext-free MC values'!D3)&gt;'Error flags'!D$2,'Duplicate Ext-free MC values'!D2,"")</f>
        <v/>
      </c>
      <c r="E3" s="12" t="str">
        <f>IF(ABS('Duplicate Ext-free MC values'!E2-'Duplicate Ext-free MC values'!E3)&gt;'Error flags'!E$2,'Duplicate Ext-free MC values'!E2,"")</f>
        <v/>
      </c>
      <c r="F3" s="12" t="str">
        <f>IF(ABS('Duplicate Ext-free MC values'!F2-'Duplicate Ext-free MC values'!F3)&gt;'Error flags'!F$2,'Duplicate Ext-free MC values'!F2,"")</f>
        <v/>
      </c>
      <c r="G3" s="12" t="str">
        <f>IF(ABS('Duplicate Ext-free MC values'!G2-'Duplicate Ext-free MC values'!G3)&gt;'Error flags'!G$2,'Duplicate Ext-free MC values'!G2,"")</f>
        <v/>
      </c>
      <c r="H3" s="12" t="str">
        <f>IF(ABS('Duplicate Ext-free MC values'!H2-'Duplicate Ext-free MC values'!H3)&gt;'Error flags'!H$2,'Duplicate Ext-free MC values'!H2,"")</f>
        <v/>
      </c>
      <c r="I3" s="12" t="str">
        <f>IF(ABS('Duplicate Ext-free MC values'!I2-'Duplicate Ext-free MC values'!I3)&gt;'Error flags'!I$2,'Duplicate Ext-free MC values'!I2,"")</f>
        <v/>
      </c>
      <c r="J3" s="12" t="str">
        <f>IF(ABS('Duplicate Ext-free MC values'!J2-'Duplicate Ext-free MC values'!J3)&gt;'Error flags'!J$2,'Duplicate Ext-free MC values'!J2,"")</f>
        <v/>
      </c>
      <c r="K3" s="12" t="str">
        <f>IF(ABS('Duplicate Ext-free MC values'!K2-'Duplicate Ext-free MC values'!K3)&gt;'Error flags'!K$2,'Duplicate Ext-free MC values'!K2,"")</f>
        <v/>
      </c>
      <c r="L3" s="12" t="str">
        <f>IF(ABS('Duplicate Ext-free MC values'!L2-'Duplicate Ext-free MC values'!L3)&gt;'Error flags'!L$2,'Duplicate Ext-free MC values'!L2,"")</f>
        <v/>
      </c>
      <c r="M3" s="12" t="str">
        <f>IF(ABS('Duplicate Ext-free MC values'!M2-'Duplicate Ext-free MC values'!M3)&gt;'Error flags'!M$2,'Duplicate Ext-free MC values'!M2,"")</f>
        <v/>
      </c>
    </row>
    <row r="4" spans="1:13">
      <c r="A4" s="2" t="str">
        <f>'Duplicate Ext-free MC values'!A3</f>
        <v>replicate 1</v>
      </c>
      <c r="B4" s="69">
        <f>'Duplicate Ext-free MC values'!B3</f>
        <v>0</v>
      </c>
      <c r="C4" s="12" t="str">
        <f>IF(ABS('Duplicate Ext-free MC values'!C2-'Duplicate Ext-free MC values'!C3)&gt;'Error flags'!C$2,'Duplicate Ext-free MC values'!C3,"")</f>
        <v/>
      </c>
      <c r="D4" s="12" t="str">
        <f>IF(ABS('Duplicate Ext-free MC values'!D2-'Duplicate Ext-free MC values'!D3)&gt;'Error flags'!D$2,'Duplicate Ext-free MC values'!D3,"")</f>
        <v/>
      </c>
      <c r="E4" s="12" t="str">
        <f>IF(ABS('Duplicate Ext-free MC values'!E2-'Duplicate Ext-free MC values'!E3)&gt;'Error flags'!E$2,'Duplicate Ext-free MC values'!E3,"")</f>
        <v/>
      </c>
      <c r="F4" s="12" t="str">
        <f>IF(ABS('Duplicate Ext-free MC values'!F2-'Duplicate Ext-free MC values'!F3)&gt;'Error flags'!F$2,'Duplicate Ext-free MC values'!F3,"")</f>
        <v/>
      </c>
      <c r="G4" s="12" t="str">
        <f>IF(ABS('Duplicate Ext-free MC values'!G2-'Duplicate Ext-free MC values'!G3)&gt;'Error flags'!G$2,'Duplicate Ext-free MC values'!G3,"")</f>
        <v/>
      </c>
      <c r="H4" s="12" t="str">
        <f>IF(ABS('Duplicate Ext-free MC values'!H2-'Duplicate Ext-free MC values'!H3)&gt;'Error flags'!H$2,'Duplicate Ext-free MC values'!H3,"")</f>
        <v/>
      </c>
      <c r="I4" s="12" t="str">
        <f>IF(ABS('Duplicate Ext-free MC values'!I2-'Duplicate Ext-free MC values'!I3)&gt;'Error flags'!I$2,'Duplicate Ext-free MC values'!I3,"")</f>
        <v/>
      </c>
      <c r="J4" s="12" t="str">
        <f>IF(ABS('Duplicate Ext-free MC values'!J2-'Duplicate Ext-free MC values'!J3)&gt;'Error flags'!J$2,'Duplicate Ext-free MC values'!J3,"")</f>
        <v/>
      </c>
      <c r="K4" s="12" t="str">
        <f>IF(ABS('Duplicate Ext-free MC values'!K2-'Duplicate Ext-free MC values'!K3)&gt;'Error flags'!K$2,'Duplicate Ext-free MC values'!K3,"")</f>
        <v/>
      </c>
      <c r="L4" s="12" t="str">
        <f>IF(ABS('Duplicate Ext-free MC values'!L2-'Duplicate Ext-free MC values'!L3)&gt;'Error flags'!L$2,'Duplicate Ext-free MC values'!L3,"")</f>
        <v/>
      </c>
      <c r="M4" s="12" t="str">
        <f>IF(ABS('Duplicate Ext-free MC values'!M2-'Duplicate Ext-free MC values'!M3)&gt;'Error flags'!M$2,'Duplicate Ext-free MC values'!M3,"")</f>
        <v/>
      </c>
    </row>
    <row r="5" spans="1:13">
      <c r="A5" s="2">
        <f>'Duplicate Ext-free MC values'!A4</f>
        <v>2</v>
      </c>
      <c r="B5" s="69">
        <f>'Duplicate Ext-free MC values'!B4</f>
        <v>0</v>
      </c>
      <c r="C5" s="12" t="str">
        <f>IF(ABS('Duplicate Ext-free MC values'!C4-'Duplicate Ext-free MC values'!C5)&gt;'Error flags'!C$2,'Duplicate Ext-free MC values'!C4,"")</f>
        <v/>
      </c>
      <c r="D5" s="12" t="str">
        <f>IF(ABS('Duplicate Ext-free MC values'!D4-'Duplicate Ext-free MC values'!D5)&gt;'Error flags'!D$2,'Duplicate Ext-free MC values'!D4,"")</f>
        <v/>
      </c>
      <c r="E5" s="12" t="str">
        <f>IF(ABS('Duplicate Ext-free MC values'!E4-'Duplicate Ext-free MC values'!E5)&gt;'Error flags'!E$2,'Duplicate Ext-free MC values'!E4,"")</f>
        <v/>
      </c>
      <c r="F5" s="12" t="str">
        <f>IF(ABS('Duplicate Ext-free MC values'!F4-'Duplicate Ext-free MC values'!F5)&gt;'Error flags'!F$2,'Duplicate Ext-free MC values'!F4,"")</f>
        <v/>
      </c>
      <c r="G5" s="12" t="str">
        <f>IF(ABS('Duplicate Ext-free MC values'!G4-'Duplicate Ext-free MC values'!G5)&gt;'Error flags'!G$2,'Duplicate Ext-free MC values'!G4,"")</f>
        <v/>
      </c>
      <c r="H5" s="12" t="str">
        <f>IF(ABS('Duplicate Ext-free MC values'!H4-'Duplicate Ext-free MC values'!H5)&gt;'Error flags'!H$2,'Duplicate Ext-free MC values'!H4,"")</f>
        <v/>
      </c>
      <c r="I5" s="12" t="str">
        <f>IF(ABS('Duplicate Ext-free MC values'!I4-'Duplicate Ext-free MC values'!I5)&gt;'Error flags'!I$2,'Duplicate Ext-free MC values'!I4,"")</f>
        <v/>
      </c>
      <c r="J5" s="12" t="str">
        <f>IF(ABS('Duplicate Ext-free MC values'!J4-'Duplicate Ext-free MC values'!J5)&gt;'Error flags'!J$2,'Duplicate Ext-free MC values'!J4,"")</f>
        <v/>
      </c>
      <c r="K5" s="12" t="str">
        <f>IF(ABS('Duplicate Ext-free MC values'!K4-'Duplicate Ext-free MC values'!K5)&gt;'Error flags'!K$2,'Duplicate Ext-free MC values'!K4,"")</f>
        <v/>
      </c>
      <c r="L5" s="12" t="str">
        <f>IF(ABS('Duplicate Ext-free MC values'!L4-'Duplicate Ext-free MC values'!L5)&gt;'Error flags'!L$2,'Duplicate Ext-free MC values'!L4,"")</f>
        <v/>
      </c>
      <c r="M5" s="12" t="str">
        <f>IF(ABS('Duplicate Ext-free MC values'!M4-'Duplicate Ext-free MC values'!M5)&gt;'Error flags'!M$2,'Duplicate Ext-free MC values'!M4,"")</f>
        <v/>
      </c>
    </row>
    <row r="6" spans="1:13">
      <c r="A6" s="2" t="str">
        <f>'Duplicate Ext-free MC values'!A5</f>
        <v>replicate 2</v>
      </c>
      <c r="B6" s="69">
        <f>'Duplicate Ext-free MC values'!B5</f>
        <v>0</v>
      </c>
      <c r="C6" s="12" t="str">
        <f>IF(ABS('Duplicate Ext-free MC values'!C4-'Duplicate Ext-free MC values'!C5)&gt;'Error flags'!C$2,'Duplicate Ext-free MC values'!C5,"")</f>
        <v/>
      </c>
      <c r="D6" s="12" t="str">
        <f>IF(ABS('Duplicate Ext-free MC values'!D4-'Duplicate Ext-free MC values'!D5)&gt;'Error flags'!D$2,'Duplicate Ext-free MC values'!D5,"")</f>
        <v/>
      </c>
      <c r="E6" s="12" t="str">
        <f>IF(ABS('Duplicate Ext-free MC values'!E4-'Duplicate Ext-free MC values'!E5)&gt;'Error flags'!E$2,'Duplicate Ext-free MC values'!E5,"")</f>
        <v/>
      </c>
      <c r="F6" s="12" t="str">
        <f>IF(ABS('Duplicate Ext-free MC values'!F4-'Duplicate Ext-free MC values'!F5)&gt;'Error flags'!F$2,'Duplicate Ext-free MC values'!F5,"")</f>
        <v/>
      </c>
      <c r="G6" s="12" t="str">
        <f>IF(ABS('Duplicate Ext-free MC values'!G4-'Duplicate Ext-free MC values'!G5)&gt;'Error flags'!G$2,'Duplicate Ext-free MC values'!G5,"")</f>
        <v/>
      </c>
      <c r="H6" s="12" t="str">
        <f>IF(ABS('Duplicate Ext-free MC values'!H4-'Duplicate Ext-free MC values'!H5)&gt;'Error flags'!H$2,'Duplicate Ext-free MC values'!H5,"")</f>
        <v/>
      </c>
      <c r="I6" s="12" t="str">
        <f>IF(ABS('Duplicate Ext-free MC values'!I4-'Duplicate Ext-free MC values'!I5)&gt;'Error flags'!I$2,'Duplicate Ext-free MC values'!I5,"")</f>
        <v/>
      </c>
      <c r="J6" s="12" t="str">
        <f>IF(ABS('Duplicate Ext-free MC values'!J4-'Duplicate Ext-free MC values'!J5)&gt;'Error flags'!J$2,'Duplicate Ext-free MC values'!J5,"")</f>
        <v/>
      </c>
      <c r="K6" s="12" t="str">
        <f>IF(ABS('Duplicate Ext-free MC values'!K4-'Duplicate Ext-free MC values'!K5)&gt;'Error flags'!K$2,'Duplicate Ext-free MC values'!K5,"")</f>
        <v/>
      </c>
      <c r="L6" s="12" t="str">
        <f>IF(ABS('Duplicate Ext-free MC values'!L4-'Duplicate Ext-free MC values'!L5)&gt;'Error flags'!L$2,'Duplicate Ext-free MC values'!L5,"")</f>
        <v/>
      </c>
      <c r="M6" s="12" t="str">
        <f>IF(ABS('Duplicate Ext-free MC values'!M4-'Duplicate Ext-free MC values'!M5)&gt;'Error flags'!M$2,'Duplicate Ext-free MC values'!M5,"")</f>
        <v/>
      </c>
    </row>
    <row r="7" spans="1:13">
      <c r="A7" s="2">
        <f>'Duplicate Ext-free MC values'!A6</f>
        <v>3</v>
      </c>
      <c r="B7" s="69">
        <f>'Duplicate Ext-free MC values'!B6</f>
        <v>0</v>
      </c>
      <c r="C7" s="12" t="str">
        <f>IF(ABS('Duplicate Ext-free MC values'!C6-'Duplicate Ext-free MC values'!C7)&gt;'Error flags'!C$2,'Duplicate Ext-free MC values'!C6,"")</f>
        <v/>
      </c>
      <c r="D7" s="12" t="str">
        <f>IF(ABS('Duplicate Ext-free MC values'!D6-'Duplicate Ext-free MC values'!D7)&gt;'Error flags'!D$2,'Duplicate Ext-free MC values'!D6,"")</f>
        <v/>
      </c>
      <c r="E7" s="12" t="str">
        <f>IF(ABS('Duplicate Ext-free MC values'!E6-'Duplicate Ext-free MC values'!E7)&gt;'Error flags'!E$2,'Duplicate Ext-free MC values'!E6,"")</f>
        <v/>
      </c>
      <c r="F7" s="12" t="str">
        <f>IF(ABS('Duplicate Ext-free MC values'!F6-'Duplicate Ext-free MC values'!F7)&gt;'Error flags'!F$2,'Duplicate Ext-free MC values'!F6,"")</f>
        <v/>
      </c>
      <c r="G7" s="12" t="str">
        <f>IF(ABS('Duplicate Ext-free MC values'!G6-'Duplicate Ext-free MC values'!G7)&gt;'Error flags'!G$2,'Duplicate Ext-free MC values'!G6,"")</f>
        <v/>
      </c>
      <c r="H7" s="12" t="str">
        <f>IF(ABS('Duplicate Ext-free MC values'!H6-'Duplicate Ext-free MC values'!H7)&gt;'Error flags'!H$2,'Duplicate Ext-free MC values'!H6,"")</f>
        <v/>
      </c>
      <c r="I7" s="12" t="str">
        <f>IF(ABS('Duplicate Ext-free MC values'!I6-'Duplicate Ext-free MC values'!I7)&gt;'Error flags'!I$2,'Duplicate Ext-free MC values'!I6,"")</f>
        <v/>
      </c>
      <c r="J7" s="12" t="str">
        <f>IF(ABS('Duplicate Ext-free MC values'!J6-'Duplicate Ext-free MC values'!J7)&gt;'Error flags'!J$2,'Duplicate Ext-free MC values'!J6,"")</f>
        <v/>
      </c>
      <c r="K7" s="12" t="str">
        <f>IF(ABS('Duplicate Ext-free MC values'!K6-'Duplicate Ext-free MC values'!K7)&gt;'Error flags'!K$2,'Duplicate Ext-free MC values'!K6,"")</f>
        <v/>
      </c>
      <c r="L7" s="12" t="str">
        <f>IF(ABS('Duplicate Ext-free MC values'!L6-'Duplicate Ext-free MC values'!L7)&gt;'Error flags'!L$2,'Duplicate Ext-free MC values'!L6,"")</f>
        <v/>
      </c>
      <c r="M7" s="12" t="str">
        <f>IF(ABS('Duplicate Ext-free MC values'!M6-'Duplicate Ext-free MC values'!M7)&gt;'Error flags'!M$2,'Duplicate Ext-free MC values'!M6,"")</f>
        <v/>
      </c>
    </row>
    <row r="8" spans="1:13">
      <c r="A8" s="2" t="str">
        <f>'Duplicate Ext-free MC values'!A7</f>
        <v>replicate 3</v>
      </c>
      <c r="B8" s="69">
        <f>'Duplicate Ext-free MC values'!B7</f>
        <v>0</v>
      </c>
      <c r="C8" s="12" t="str">
        <f>IF(ABS('Duplicate Ext-free MC values'!C6-'Duplicate Ext-free MC values'!C7)&gt;'Error flags'!C$2,'Duplicate Ext-free MC values'!C7,"")</f>
        <v/>
      </c>
      <c r="D8" s="12" t="str">
        <f>IF(ABS('Duplicate Ext-free MC values'!D6-'Duplicate Ext-free MC values'!D7)&gt;'Error flags'!D$2,'Duplicate Ext-free MC values'!D7,"")</f>
        <v/>
      </c>
      <c r="E8" s="12" t="str">
        <f>IF(ABS('Duplicate Ext-free MC values'!E6-'Duplicate Ext-free MC values'!E7)&gt;'Error flags'!E$2,'Duplicate Ext-free MC values'!E7,"")</f>
        <v/>
      </c>
      <c r="F8" s="12" t="str">
        <f>IF(ABS('Duplicate Ext-free MC values'!F6-'Duplicate Ext-free MC values'!F7)&gt;'Error flags'!F$2,'Duplicate Ext-free MC values'!F7,"")</f>
        <v/>
      </c>
      <c r="G8" s="12" t="str">
        <f>IF(ABS('Duplicate Ext-free MC values'!G6-'Duplicate Ext-free MC values'!G7)&gt;'Error flags'!G$2,'Duplicate Ext-free MC values'!G7,"")</f>
        <v/>
      </c>
      <c r="H8" s="12" t="str">
        <f>IF(ABS('Duplicate Ext-free MC values'!H6-'Duplicate Ext-free MC values'!H7)&gt;'Error flags'!H$2,'Duplicate Ext-free MC values'!H7,"")</f>
        <v/>
      </c>
      <c r="I8" s="12" t="str">
        <f>IF(ABS('Duplicate Ext-free MC values'!I6-'Duplicate Ext-free MC values'!I7)&gt;'Error flags'!I$2,'Duplicate Ext-free MC values'!I7,"")</f>
        <v/>
      </c>
      <c r="J8" s="12" t="str">
        <f>IF(ABS('Duplicate Ext-free MC values'!J6-'Duplicate Ext-free MC values'!J7)&gt;'Error flags'!J$2,'Duplicate Ext-free MC values'!J7,"")</f>
        <v/>
      </c>
      <c r="K8" s="12" t="str">
        <f>IF(ABS('Duplicate Ext-free MC values'!K6-'Duplicate Ext-free MC values'!K7)&gt;'Error flags'!K$2,'Duplicate Ext-free MC values'!K7,"")</f>
        <v/>
      </c>
      <c r="L8" s="12" t="str">
        <f>IF(ABS('Duplicate Ext-free MC values'!L6-'Duplicate Ext-free MC values'!L7)&gt;'Error flags'!L$2,'Duplicate Ext-free MC values'!L7,"")</f>
        <v/>
      </c>
      <c r="M8" s="12" t="str">
        <f>IF(ABS('Duplicate Ext-free MC values'!M6-'Duplicate Ext-free MC values'!M7)&gt;'Error flags'!M$2,'Duplicate Ext-free MC values'!M7,"")</f>
        <v/>
      </c>
    </row>
    <row r="9" spans="1:13">
      <c r="A9" s="2">
        <f>'Duplicate Ext-free MC values'!A8</f>
        <v>4</v>
      </c>
      <c r="B9" s="69">
        <f>'Duplicate Ext-free MC values'!B8</f>
        <v>0</v>
      </c>
      <c r="C9" s="12" t="str">
        <f>IF(ABS('Duplicate Ext-free MC values'!C8-'Duplicate Ext-free MC values'!C9)&gt;'Error flags'!C$2,'Duplicate Ext-free MC values'!C8,"")</f>
        <v/>
      </c>
      <c r="D9" s="12" t="str">
        <f>IF(ABS('Duplicate Ext-free MC values'!D8-'Duplicate Ext-free MC values'!D9)&gt;'Error flags'!D$2,'Duplicate Ext-free MC values'!D8,"")</f>
        <v/>
      </c>
      <c r="E9" s="12" t="str">
        <f>IF(ABS('Duplicate Ext-free MC values'!E8-'Duplicate Ext-free MC values'!E9)&gt;'Error flags'!E$2,'Duplicate Ext-free MC values'!E8,"")</f>
        <v/>
      </c>
      <c r="F9" s="12" t="str">
        <f>IF(ABS('Duplicate Ext-free MC values'!F8-'Duplicate Ext-free MC values'!F9)&gt;'Error flags'!F$2,'Duplicate Ext-free MC values'!F8,"")</f>
        <v/>
      </c>
      <c r="G9" s="12" t="str">
        <f>IF(ABS('Duplicate Ext-free MC values'!G8-'Duplicate Ext-free MC values'!G9)&gt;'Error flags'!G$2,'Duplicate Ext-free MC values'!G8,"")</f>
        <v/>
      </c>
      <c r="H9" s="12" t="str">
        <f>IF(ABS('Duplicate Ext-free MC values'!H8-'Duplicate Ext-free MC values'!H9)&gt;'Error flags'!H$2,'Duplicate Ext-free MC values'!H8,"")</f>
        <v/>
      </c>
      <c r="I9" s="12" t="str">
        <f>IF(ABS('Duplicate Ext-free MC values'!I8-'Duplicate Ext-free MC values'!I9)&gt;'Error flags'!I$2,'Duplicate Ext-free MC values'!I8,"")</f>
        <v/>
      </c>
      <c r="J9" s="12" t="str">
        <f>IF(ABS('Duplicate Ext-free MC values'!J8-'Duplicate Ext-free MC values'!J9)&gt;'Error flags'!J$2,'Duplicate Ext-free MC values'!J8,"")</f>
        <v/>
      </c>
      <c r="K9" s="12" t="str">
        <f>IF(ABS('Duplicate Ext-free MC values'!K8-'Duplicate Ext-free MC values'!K9)&gt;'Error flags'!K$2,'Duplicate Ext-free MC values'!K8,"")</f>
        <v/>
      </c>
      <c r="L9" s="12" t="str">
        <f>IF(ABS('Duplicate Ext-free MC values'!L8-'Duplicate Ext-free MC values'!L9)&gt;'Error flags'!L$2,'Duplicate Ext-free MC values'!L8,"")</f>
        <v/>
      </c>
      <c r="M9" s="12" t="str">
        <f>IF(ABS('Duplicate Ext-free MC values'!M8-'Duplicate Ext-free MC values'!M9)&gt;'Error flags'!M$2,'Duplicate Ext-free MC values'!M8,"")</f>
        <v/>
      </c>
    </row>
    <row r="10" spans="1:13">
      <c r="A10" s="2" t="str">
        <f>'Duplicate Ext-free MC values'!A9</f>
        <v>replicate 4</v>
      </c>
      <c r="B10" s="69">
        <f>'Duplicate Ext-free MC values'!B9</f>
        <v>0</v>
      </c>
      <c r="C10" s="12" t="str">
        <f>IF(ABS('Duplicate Ext-free MC values'!C8-'Duplicate Ext-free MC values'!C9)&gt;'Error flags'!C$2,'Duplicate Ext-free MC values'!C9,"")</f>
        <v/>
      </c>
      <c r="D10" s="12" t="str">
        <f>IF(ABS('Duplicate Ext-free MC values'!D8-'Duplicate Ext-free MC values'!D9)&gt;'Error flags'!D$2,'Duplicate Ext-free MC values'!D9,"")</f>
        <v/>
      </c>
      <c r="E10" s="12" t="str">
        <f>IF(ABS('Duplicate Ext-free MC values'!E8-'Duplicate Ext-free MC values'!E9)&gt;'Error flags'!E$2,'Duplicate Ext-free MC values'!E9,"")</f>
        <v/>
      </c>
      <c r="F10" s="12" t="str">
        <f>IF(ABS('Duplicate Ext-free MC values'!F8-'Duplicate Ext-free MC values'!F9)&gt;'Error flags'!F$2,'Duplicate Ext-free MC values'!F9,"")</f>
        <v/>
      </c>
      <c r="G10" s="12" t="str">
        <f>IF(ABS('Duplicate Ext-free MC values'!G8-'Duplicate Ext-free MC values'!G9)&gt;'Error flags'!G$2,'Duplicate Ext-free MC values'!G9,"")</f>
        <v/>
      </c>
      <c r="H10" s="12" t="str">
        <f>IF(ABS('Duplicate Ext-free MC values'!H8-'Duplicate Ext-free MC values'!H9)&gt;'Error flags'!H$2,'Duplicate Ext-free MC values'!H9,"")</f>
        <v/>
      </c>
      <c r="I10" s="12" t="str">
        <f>IF(ABS('Duplicate Ext-free MC values'!I8-'Duplicate Ext-free MC values'!I9)&gt;'Error flags'!I$2,'Duplicate Ext-free MC values'!I9,"")</f>
        <v/>
      </c>
      <c r="J10" s="12" t="str">
        <f>IF(ABS('Duplicate Ext-free MC values'!J8-'Duplicate Ext-free MC values'!J9)&gt;'Error flags'!J$2,'Duplicate Ext-free MC values'!J9,"")</f>
        <v/>
      </c>
      <c r="K10" s="12" t="str">
        <f>IF(ABS('Duplicate Ext-free MC values'!K8-'Duplicate Ext-free MC values'!K9)&gt;'Error flags'!K$2,'Duplicate Ext-free MC values'!K9,"")</f>
        <v/>
      </c>
      <c r="L10" s="12" t="str">
        <f>IF(ABS('Duplicate Ext-free MC values'!L8-'Duplicate Ext-free MC values'!L9)&gt;'Error flags'!L$2,'Duplicate Ext-free MC values'!L9,"")</f>
        <v/>
      </c>
      <c r="M10" s="12" t="str">
        <f>IF(ABS('Duplicate Ext-free MC values'!M8-'Duplicate Ext-free MC values'!M9)&gt;'Error flags'!M$2,'Duplicate Ext-free MC values'!M9,"")</f>
        <v/>
      </c>
    </row>
    <row r="11" spans="1:13">
      <c r="A11" s="2">
        <f>'Duplicate Ext-free MC values'!A10</f>
        <v>5</v>
      </c>
      <c r="B11" s="69">
        <f>'Duplicate Ext-free MC values'!B10</f>
        <v>0</v>
      </c>
      <c r="C11" s="12" t="str">
        <f>IF(ABS('Duplicate Ext-free MC values'!C10-'Duplicate Ext-free MC values'!C11)&gt;'Error flags'!C$2,'Duplicate Ext-free MC values'!C10,"")</f>
        <v/>
      </c>
      <c r="D11" s="12" t="str">
        <f>IF(ABS('Duplicate Ext-free MC values'!D10-'Duplicate Ext-free MC values'!D11)&gt;'Error flags'!D$2,'Duplicate Ext-free MC values'!D10,"")</f>
        <v/>
      </c>
      <c r="E11" s="12" t="str">
        <f>IF(ABS('Duplicate Ext-free MC values'!E10-'Duplicate Ext-free MC values'!E11)&gt;'Error flags'!E$2,'Duplicate Ext-free MC values'!E10,"")</f>
        <v/>
      </c>
      <c r="F11" s="12" t="str">
        <f>IF(ABS('Duplicate Ext-free MC values'!F10-'Duplicate Ext-free MC values'!F11)&gt;'Error flags'!F$2,'Duplicate Ext-free MC values'!F10,"")</f>
        <v/>
      </c>
      <c r="G11" s="12" t="str">
        <f>IF(ABS('Duplicate Ext-free MC values'!G10-'Duplicate Ext-free MC values'!G11)&gt;'Error flags'!G$2,'Duplicate Ext-free MC values'!G10,"")</f>
        <v/>
      </c>
      <c r="H11" s="12" t="str">
        <f>IF(ABS('Duplicate Ext-free MC values'!H10-'Duplicate Ext-free MC values'!H11)&gt;'Error flags'!H$2,'Duplicate Ext-free MC values'!H10,"")</f>
        <v/>
      </c>
      <c r="I11" s="12" t="str">
        <f>IF(ABS('Duplicate Ext-free MC values'!I10-'Duplicate Ext-free MC values'!I11)&gt;'Error flags'!I$2,'Duplicate Ext-free MC values'!I10,"")</f>
        <v/>
      </c>
      <c r="J11" s="12" t="str">
        <f>IF(ABS('Duplicate Ext-free MC values'!J10-'Duplicate Ext-free MC values'!J11)&gt;'Error flags'!J$2,'Duplicate Ext-free MC values'!J10,"")</f>
        <v/>
      </c>
      <c r="K11" s="12" t="str">
        <f>IF(ABS('Duplicate Ext-free MC values'!K10-'Duplicate Ext-free MC values'!K11)&gt;'Error flags'!K$2,'Duplicate Ext-free MC values'!K10,"")</f>
        <v/>
      </c>
      <c r="L11" s="12" t="str">
        <f>IF(ABS('Duplicate Ext-free MC values'!L10-'Duplicate Ext-free MC values'!L11)&gt;'Error flags'!L$2,'Duplicate Ext-free MC values'!L10,"")</f>
        <v/>
      </c>
      <c r="M11" s="12" t="str">
        <f>IF(ABS('Duplicate Ext-free MC values'!M10-'Duplicate Ext-free MC values'!M11)&gt;'Error flags'!M$2,'Duplicate Ext-free MC values'!M10,"")</f>
        <v/>
      </c>
    </row>
    <row r="12" spans="1:13">
      <c r="A12" s="2" t="str">
        <f>'Duplicate Ext-free MC values'!A11</f>
        <v>replicate 5</v>
      </c>
      <c r="B12" s="69">
        <f>'Duplicate Ext-free MC values'!B11</f>
        <v>0</v>
      </c>
      <c r="C12" s="12" t="str">
        <f>IF(ABS('Duplicate Ext-free MC values'!C10-'Duplicate Ext-free MC values'!C11)&gt;'Error flags'!C$2,'Duplicate Ext-free MC values'!C11,"")</f>
        <v/>
      </c>
      <c r="D12" s="12" t="str">
        <f>IF(ABS('Duplicate Ext-free MC values'!D10-'Duplicate Ext-free MC values'!D11)&gt;'Error flags'!D$2,'Duplicate Ext-free MC values'!D11,"")</f>
        <v/>
      </c>
      <c r="E12" s="12" t="str">
        <f>IF(ABS('Duplicate Ext-free MC values'!E10-'Duplicate Ext-free MC values'!E11)&gt;'Error flags'!E$2,'Duplicate Ext-free MC values'!E11,"")</f>
        <v/>
      </c>
      <c r="F12" s="12" t="str">
        <f>IF(ABS('Duplicate Ext-free MC values'!F10-'Duplicate Ext-free MC values'!F11)&gt;'Error flags'!F$2,'Duplicate Ext-free MC values'!F11,"")</f>
        <v/>
      </c>
      <c r="G12" s="12" t="str">
        <f>IF(ABS('Duplicate Ext-free MC values'!G10-'Duplicate Ext-free MC values'!G11)&gt;'Error flags'!G$2,'Duplicate Ext-free MC values'!G11,"")</f>
        <v/>
      </c>
      <c r="H12" s="12" t="str">
        <f>IF(ABS('Duplicate Ext-free MC values'!H10-'Duplicate Ext-free MC values'!H11)&gt;'Error flags'!H$2,'Duplicate Ext-free MC values'!H11,"")</f>
        <v/>
      </c>
      <c r="I12" s="12" t="str">
        <f>IF(ABS('Duplicate Ext-free MC values'!I10-'Duplicate Ext-free MC values'!I11)&gt;'Error flags'!I$2,'Duplicate Ext-free MC values'!I11,"")</f>
        <v/>
      </c>
      <c r="J12" s="12" t="str">
        <f>IF(ABS('Duplicate Ext-free MC values'!J10-'Duplicate Ext-free MC values'!J11)&gt;'Error flags'!J$2,'Duplicate Ext-free MC values'!J11,"")</f>
        <v/>
      </c>
      <c r="K12" s="12" t="str">
        <f>IF(ABS('Duplicate Ext-free MC values'!K10-'Duplicate Ext-free MC values'!K11)&gt;'Error flags'!K$2,'Duplicate Ext-free MC values'!K11,"")</f>
        <v/>
      </c>
      <c r="L12" s="12" t="str">
        <f>IF(ABS('Duplicate Ext-free MC values'!L10-'Duplicate Ext-free MC values'!L11)&gt;'Error flags'!L$2,'Duplicate Ext-free MC values'!L11,"")</f>
        <v/>
      </c>
      <c r="M12" s="12" t="str">
        <f>IF(ABS('Duplicate Ext-free MC values'!M10-'Duplicate Ext-free MC values'!M11)&gt;'Error flags'!M$2,'Duplicate Ext-free MC values'!M11,"")</f>
        <v/>
      </c>
    </row>
    <row r="13" spans="1:13">
      <c r="A13" s="2">
        <f>'Duplicate Ext-free MC values'!A12</f>
        <v>6</v>
      </c>
      <c r="B13" s="69">
        <f>'Duplicate Ext-free MC values'!B12</f>
        <v>0</v>
      </c>
      <c r="C13" s="12" t="str">
        <f>IF(ABS('Duplicate Ext-free MC values'!C12-'Duplicate Ext-free MC values'!C13)&gt;'Error flags'!C$2,'Duplicate Ext-free MC values'!C12,"")</f>
        <v/>
      </c>
      <c r="D13" s="12" t="str">
        <f>IF(ABS('Duplicate Ext-free MC values'!D12-'Duplicate Ext-free MC values'!D13)&gt;'Error flags'!D$2,'Duplicate Ext-free MC values'!D12,"")</f>
        <v/>
      </c>
      <c r="E13" s="12" t="str">
        <f>IF(ABS('Duplicate Ext-free MC values'!E12-'Duplicate Ext-free MC values'!E13)&gt;'Error flags'!E$2,'Duplicate Ext-free MC values'!E12,"")</f>
        <v/>
      </c>
      <c r="F13" s="12" t="str">
        <f>IF(ABS('Duplicate Ext-free MC values'!F12-'Duplicate Ext-free MC values'!F13)&gt;'Error flags'!F$2,'Duplicate Ext-free MC values'!F12,"")</f>
        <v/>
      </c>
      <c r="G13" s="12" t="str">
        <f>IF(ABS('Duplicate Ext-free MC values'!G12-'Duplicate Ext-free MC values'!G13)&gt;'Error flags'!G$2,'Duplicate Ext-free MC values'!G12,"")</f>
        <v/>
      </c>
      <c r="H13" s="12" t="str">
        <f>IF(ABS('Duplicate Ext-free MC values'!H12-'Duplicate Ext-free MC values'!H13)&gt;'Error flags'!H$2,'Duplicate Ext-free MC values'!H12,"")</f>
        <v/>
      </c>
      <c r="I13" s="12" t="str">
        <f>IF(ABS('Duplicate Ext-free MC values'!I12-'Duplicate Ext-free MC values'!I13)&gt;'Error flags'!I$2,'Duplicate Ext-free MC values'!I12,"")</f>
        <v/>
      </c>
      <c r="J13" s="12" t="str">
        <f>IF(ABS('Duplicate Ext-free MC values'!J12-'Duplicate Ext-free MC values'!J13)&gt;'Error flags'!J$2,'Duplicate Ext-free MC values'!J12,"")</f>
        <v/>
      </c>
      <c r="K13" s="12" t="str">
        <f>IF(ABS('Duplicate Ext-free MC values'!K12-'Duplicate Ext-free MC values'!K13)&gt;'Error flags'!K$2,'Duplicate Ext-free MC values'!K12,"")</f>
        <v/>
      </c>
      <c r="L13" s="12" t="str">
        <f>IF(ABS('Duplicate Ext-free MC values'!L12-'Duplicate Ext-free MC values'!L13)&gt;'Error flags'!L$2,'Duplicate Ext-free MC values'!L12,"")</f>
        <v/>
      </c>
      <c r="M13" s="12" t="str">
        <f>IF(ABS('Duplicate Ext-free MC values'!M12-'Duplicate Ext-free MC values'!M13)&gt;'Error flags'!M$2,'Duplicate Ext-free MC values'!M12,"")</f>
        <v/>
      </c>
    </row>
    <row r="14" spans="1:13">
      <c r="A14" s="2" t="str">
        <f>'Duplicate Ext-free MC values'!A13</f>
        <v>replicate 6</v>
      </c>
      <c r="B14" s="69">
        <f>'Duplicate Ext-free MC values'!B13</f>
        <v>0</v>
      </c>
      <c r="C14" s="12" t="str">
        <f>IF(ABS('Duplicate Ext-free MC values'!C12-'Duplicate Ext-free MC values'!C13)&gt;'Error flags'!C$2,'Duplicate Ext-free MC values'!C13,"")</f>
        <v/>
      </c>
      <c r="D14" s="12" t="str">
        <f>IF(ABS('Duplicate Ext-free MC values'!D12-'Duplicate Ext-free MC values'!D13)&gt;'Error flags'!D$2,'Duplicate Ext-free MC values'!D13,"")</f>
        <v/>
      </c>
      <c r="E14" s="12" t="str">
        <f>IF(ABS('Duplicate Ext-free MC values'!E12-'Duplicate Ext-free MC values'!E13)&gt;'Error flags'!E$2,'Duplicate Ext-free MC values'!E13,"")</f>
        <v/>
      </c>
      <c r="F14" s="12" t="str">
        <f>IF(ABS('Duplicate Ext-free MC values'!F12-'Duplicate Ext-free MC values'!F13)&gt;'Error flags'!F$2,'Duplicate Ext-free MC values'!F13,"")</f>
        <v/>
      </c>
      <c r="G14" s="12" t="str">
        <f>IF(ABS('Duplicate Ext-free MC values'!G12-'Duplicate Ext-free MC values'!G13)&gt;'Error flags'!G$2,'Duplicate Ext-free MC values'!G13,"")</f>
        <v/>
      </c>
      <c r="H14" s="12" t="str">
        <f>IF(ABS('Duplicate Ext-free MC values'!H12-'Duplicate Ext-free MC values'!H13)&gt;'Error flags'!H$2,'Duplicate Ext-free MC values'!H13,"")</f>
        <v/>
      </c>
      <c r="I14" s="12" t="str">
        <f>IF(ABS('Duplicate Ext-free MC values'!I12-'Duplicate Ext-free MC values'!I13)&gt;'Error flags'!I$2,'Duplicate Ext-free MC values'!I13,"")</f>
        <v/>
      </c>
      <c r="J14" s="12" t="str">
        <f>IF(ABS('Duplicate Ext-free MC values'!J12-'Duplicate Ext-free MC values'!J13)&gt;'Error flags'!J$2,'Duplicate Ext-free MC values'!J13,"")</f>
        <v/>
      </c>
      <c r="K14" s="12" t="str">
        <f>IF(ABS('Duplicate Ext-free MC values'!K12-'Duplicate Ext-free MC values'!K13)&gt;'Error flags'!K$2,'Duplicate Ext-free MC values'!K13,"")</f>
        <v/>
      </c>
      <c r="L14" s="12" t="str">
        <f>IF(ABS('Duplicate Ext-free MC values'!L12-'Duplicate Ext-free MC values'!L13)&gt;'Error flags'!L$2,'Duplicate Ext-free MC values'!L13,"")</f>
        <v/>
      </c>
      <c r="M14" s="12" t="str">
        <f>IF(ABS('Duplicate Ext-free MC values'!M12-'Duplicate Ext-free MC values'!M13)&gt;'Error flags'!M$2,'Duplicate Ext-free MC values'!M13,"")</f>
        <v/>
      </c>
    </row>
    <row r="15" spans="1:13">
      <c r="A15" s="2">
        <f>'Duplicate Ext-free MC values'!A14</f>
        <v>7</v>
      </c>
      <c r="B15" s="69">
        <f>'Duplicate Ext-free MC values'!B14</f>
        <v>0</v>
      </c>
      <c r="C15" s="12" t="str">
        <f>IF(ABS('Duplicate Ext-free MC values'!C14-'Duplicate Ext-free MC values'!C15)&gt;'Error flags'!C$2,'Duplicate Ext-free MC values'!C14,"")</f>
        <v/>
      </c>
      <c r="D15" s="12" t="str">
        <f>IF(ABS('Duplicate Ext-free MC values'!D14-'Duplicate Ext-free MC values'!D15)&gt;'Error flags'!D$2,'Duplicate Ext-free MC values'!D14,"")</f>
        <v/>
      </c>
      <c r="E15" s="12" t="str">
        <f>IF(ABS('Duplicate Ext-free MC values'!E14-'Duplicate Ext-free MC values'!E15)&gt;'Error flags'!E$2,'Duplicate Ext-free MC values'!E14,"")</f>
        <v/>
      </c>
      <c r="F15" s="12" t="str">
        <f>IF(ABS('Duplicate Ext-free MC values'!F14-'Duplicate Ext-free MC values'!F15)&gt;'Error flags'!F$2,'Duplicate Ext-free MC values'!F14,"")</f>
        <v/>
      </c>
      <c r="G15" s="12" t="str">
        <f>IF(ABS('Duplicate Ext-free MC values'!G14-'Duplicate Ext-free MC values'!G15)&gt;'Error flags'!G$2,'Duplicate Ext-free MC values'!G14,"")</f>
        <v/>
      </c>
      <c r="H15" s="12" t="str">
        <f>IF(ABS('Duplicate Ext-free MC values'!H14-'Duplicate Ext-free MC values'!H15)&gt;'Error flags'!H$2,'Duplicate Ext-free MC values'!H14,"")</f>
        <v/>
      </c>
      <c r="I15" s="12" t="str">
        <f>IF(ABS('Duplicate Ext-free MC values'!I14-'Duplicate Ext-free MC values'!I15)&gt;'Error flags'!I$2,'Duplicate Ext-free MC values'!I14,"")</f>
        <v/>
      </c>
      <c r="J15" s="12" t="str">
        <f>IF(ABS('Duplicate Ext-free MC values'!J14-'Duplicate Ext-free MC values'!J15)&gt;'Error flags'!J$2,'Duplicate Ext-free MC values'!J14,"")</f>
        <v/>
      </c>
      <c r="K15" s="12" t="str">
        <f>IF(ABS('Duplicate Ext-free MC values'!K14-'Duplicate Ext-free MC values'!K15)&gt;'Error flags'!K$2,'Duplicate Ext-free MC values'!K14,"")</f>
        <v/>
      </c>
      <c r="L15" s="12" t="str">
        <f>IF(ABS('Duplicate Ext-free MC values'!L14-'Duplicate Ext-free MC values'!L15)&gt;'Error flags'!L$2,'Duplicate Ext-free MC values'!L14,"")</f>
        <v/>
      </c>
      <c r="M15" s="12" t="str">
        <f>IF(ABS('Duplicate Ext-free MC values'!M14-'Duplicate Ext-free MC values'!M15)&gt;'Error flags'!M$2,'Duplicate Ext-free MC values'!M14,"")</f>
        <v/>
      </c>
    </row>
    <row r="16" spans="1:13">
      <c r="A16" s="2" t="str">
        <f>'Duplicate Ext-free MC values'!A15</f>
        <v>replicate 7</v>
      </c>
      <c r="B16" s="69">
        <f>'Duplicate Ext-free MC values'!B15</f>
        <v>0</v>
      </c>
      <c r="C16" s="12" t="str">
        <f>IF(ABS('Duplicate Ext-free MC values'!C14-'Duplicate Ext-free MC values'!C15)&gt;'Error flags'!C$2,'Duplicate Ext-free MC values'!C15,"")</f>
        <v/>
      </c>
      <c r="D16" s="12" t="str">
        <f>IF(ABS('Duplicate Ext-free MC values'!D14-'Duplicate Ext-free MC values'!D15)&gt;'Error flags'!D$2,'Duplicate Ext-free MC values'!D15,"")</f>
        <v/>
      </c>
      <c r="E16" s="12" t="str">
        <f>IF(ABS('Duplicate Ext-free MC values'!E14-'Duplicate Ext-free MC values'!E15)&gt;'Error flags'!E$2,'Duplicate Ext-free MC values'!E15,"")</f>
        <v/>
      </c>
      <c r="F16" s="12" t="str">
        <f>IF(ABS('Duplicate Ext-free MC values'!F14-'Duplicate Ext-free MC values'!F15)&gt;'Error flags'!F$2,'Duplicate Ext-free MC values'!F15,"")</f>
        <v/>
      </c>
      <c r="G16" s="12" t="str">
        <f>IF(ABS('Duplicate Ext-free MC values'!G14-'Duplicate Ext-free MC values'!G15)&gt;'Error flags'!G$2,'Duplicate Ext-free MC values'!G15,"")</f>
        <v/>
      </c>
      <c r="H16" s="12" t="str">
        <f>IF(ABS('Duplicate Ext-free MC values'!H14-'Duplicate Ext-free MC values'!H15)&gt;'Error flags'!H$2,'Duplicate Ext-free MC values'!H15,"")</f>
        <v/>
      </c>
      <c r="I16" s="12" t="str">
        <f>IF(ABS('Duplicate Ext-free MC values'!I14-'Duplicate Ext-free MC values'!I15)&gt;'Error flags'!I$2,'Duplicate Ext-free MC values'!I15,"")</f>
        <v/>
      </c>
      <c r="J16" s="12" t="str">
        <f>IF(ABS('Duplicate Ext-free MC values'!J14-'Duplicate Ext-free MC values'!J15)&gt;'Error flags'!J$2,'Duplicate Ext-free MC values'!J15,"")</f>
        <v/>
      </c>
      <c r="K16" s="12" t="str">
        <f>IF(ABS('Duplicate Ext-free MC values'!K14-'Duplicate Ext-free MC values'!K15)&gt;'Error flags'!K$2,'Duplicate Ext-free MC values'!K15,"")</f>
        <v/>
      </c>
      <c r="L16" s="12" t="str">
        <f>IF(ABS('Duplicate Ext-free MC values'!L14-'Duplicate Ext-free MC values'!L15)&gt;'Error flags'!L$2,'Duplicate Ext-free MC values'!L15,"")</f>
        <v/>
      </c>
      <c r="M16" s="12" t="str">
        <f>IF(ABS('Duplicate Ext-free MC values'!M14-'Duplicate Ext-free MC values'!M15)&gt;'Error flags'!M$2,'Duplicate Ext-free MC values'!M15,"")</f>
        <v/>
      </c>
    </row>
    <row r="17" spans="1:13">
      <c r="A17" s="2">
        <f>'Duplicate Ext-free MC values'!A16</f>
        <v>8</v>
      </c>
      <c r="B17" s="69">
        <f>'Duplicate Ext-free MC values'!B16</f>
        <v>0</v>
      </c>
      <c r="C17" s="12" t="str">
        <f>IF(ABS('Duplicate Ext-free MC values'!C16-'Duplicate Ext-free MC values'!C17)&gt;'Error flags'!C$2,'Duplicate Ext-free MC values'!C16,"")</f>
        <v/>
      </c>
      <c r="D17" s="12" t="str">
        <f>IF(ABS('Duplicate Ext-free MC values'!D16-'Duplicate Ext-free MC values'!D17)&gt;'Error flags'!D$2,'Duplicate Ext-free MC values'!D16,"")</f>
        <v/>
      </c>
      <c r="E17" s="12" t="str">
        <f>IF(ABS('Duplicate Ext-free MC values'!E16-'Duplicate Ext-free MC values'!E17)&gt;'Error flags'!E$2,'Duplicate Ext-free MC values'!E16,"")</f>
        <v/>
      </c>
      <c r="F17" s="12" t="str">
        <f>IF(ABS('Duplicate Ext-free MC values'!F16-'Duplicate Ext-free MC values'!F17)&gt;'Error flags'!F$2,'Duplicate Ext-free MC values'!F16,"")</f>
        <v/>
      </c>
      <c r="G17" s="12" t="str">
        <f>IF(ABS('Duplicate Ext-free MC values'!G16-'Duplicate Ext-free MC values'!G17)&gt;'Error flags'!G$2,'Duplicate Ext-free MC values'!G16,"")</f>
        <v/>
      </c>
      <c r="H17" s="12" t="str">
        <f>IF(ABS('Duplicate Ext-free MC values'!H16-'Duplicate Ext-free MC values'!H17)&gt;'Error flags'!H$2,'Duplicate Ext-free MC values'!H16,"")</f>
        <v/>
      </c>
      <c r="I17" s="12" t="str">
        <f>IF(ABS('Duplicate Ext-free MC values'!I16-'Duplicate Ext-free MC values'!I17)&gt;'Error flags'!I$2,'Duplicate Ext-free MC values'!I16,"")</f>
        <v/>
      </c>
      <c r="J17" s="12" t="str">
        <f>IF(ABS('Duplicate Ext-free MC values'!J16-'Duplicate Ext-free MC values'!J17)&gt;'Error flags'!J$2,'Duplicate Ext-free MC values'!J16,"")</f>
        <v/>
      </c>
      <c r="K17" s="12" t="str">
        <f>IF(ABS('Duplicate Ext-free MC values'!K16-'Duplicate Ext-free MC values'!K17)&gt;'Error flags'!K$2,'Duplicate Ext-free MC values'!K16,"")</f>
        <v/>
      </c>
      <c r="L17" s="12" t="str">
        <f>IF(ABS('Duplicate Ext-free MC values'!L16-'Duplicate Ext-free MC values'!L17)&gt;'Error flags'!L$2,'Duplicate Ext-free MC values'!L16,"")</f>
        <v/>
      </c>
      <c r="M17" s="12" t="str">
        <f>IF(ABS('Duplicate Ext-free MC values'!M16-'Duplicate Ext-free MC values'!M17)&gt;'Error flags'!M$2,'Duplicate Ext-free MC values'!M16,"")</f>
        <v/>
      </c>
    </row>
    <row r="18" spans="1:13">
      <c r="A18" s="2" t="str">
        <f>'Duplicate Ext-free MC values'!A17</f>
        <v>replicate 8</v>
      </c>
      <c r="B18" s="69">
        <f>'Duplicate Ext-free MC values'!B17</f>
        <v>0</v>
      </c>
      <c r="C18" s="12" t="str">
        <f>IF(ABS('Duplicate Ext-free MC values'!C16-'Duplicate Ext-free MC values'!C17)&gt;'Error flags'!C$2,'Duplicate Ext-free MC values'!C17,"")</f>
        <v/>
      </c>
      <c r="D18" s="12" t="str">
        <f>IF(ABS('Duplicate Ext-free MC values'!D16-'Duplicate Ext-free MC values'!D17)&gt;'Error flags'!D$2,'Duplicate Ext-free MC values'!D17,"")</f>
        <v/>
      </c>
      <c r="E18" s="12" t="str">
        <f>IF(ABS('Duplicate Ext-free MC values'!E16-'Duplicate Ext-free MC values'!E17)&gt;'Error flags'!E$2,'Duplicate Ext-free MC values'!E17,"")</f>
        <v/>
      </c>
      <c r="F18" s="12" t="str">
        <f>IF(ABS('Duplicate Ext-free MC values'!F16-'Duplicate Ext-free MC values'!F17)&gt;'Error flags'!F$2,'Duplicate Ext-free MC values'!F17,"")</f>
        <v/>
      </c>
      <c r="G18" s="12" t="str">
        <f>IF(ABS('Duplicate Ext-free MC values'!G16-'Duplicate Ext-free MC values'!G17)&gt;'Error flags'!G$2,'Duplicate Ext-free MC values'!G17,"")</f>
        <v/>
      </c>
      <c r="H18" s="12" t="str">
        <f>IF(ABS('Duplicate Ext-free MC values'!H16-'Duplicate Ext-free MC values'!H17)&gt;'Error flags'!H$2,'Duplicate Ext-free MC values'!H17,"")</f>
        <v/>
      </c>
      <c r="I18" s="12" t="str">
        <f>IF(ABS('Duplicate Ext-free MC values'!I16-'Duplicate Ext-free MC values'!I17)&gt;'Error flags'!I$2,'Duplicate Ext-free MC values'!I17,"")</f>
        <v/>
      </c>
      <c r="J18" s="12" t="str">
        <f>IF(ABS('Duplicate Ext-free MC values'!J16-'Duplicate Ext-free MC values'!J17)&gt;'Error flags'!J$2,'Duplicate Ext-free MC values'!J17,"")</f>
        <v/>
      </c>
      <c r="K18" s="12" t="str">
        <f>IF(ABS('Duplicate Ext-free MC values'!K16-'Duplicate Ext-free MC values'!K17)&gt;'Error flags'!K$2,'Duplicate Ext-free MC values'!K17,"")</f>
        <v/>
      </c>
      <c r="L18" s="12" t="str">
        <f>IF(ABS('Duplicate Ext-free MC values'!L16-'Duplicate Ext-free MC values'!L17)&gt;'Error flags'!L$2,'Duplicate Ext-free MC values'!L17,"")</f>
        <v/>
      </c>
      <c r="M18" s="12" t="str">
        <f>IF(ABS('Duplicate Ext-free MC values'!M16-'Duplicate Ext-free MC values'!M17)&gt;'Error flags'!M$2,'Duplicate Ext-free MC values'!M17,"")</f>
        <v/>
      </c>
    </row>
    <row r="19" spans="1:13">
      <c r="A19" s="2">
        <f>'Duplicate Ext-free MC values'!A18</f>
        <v>9</v>
      </c>
      <c r="B19" s="69">
        <f>'Duplicate Ext-free MC values'!B18</f>
        <v>0</v>
      </c>
      <c r="C19" s="12" t="str">
        <f>IF(ABS('Duplicate Ext-free MC values'!C18-'Duplicate Ext-free MC values'!C19)&gt;'Error flags'!C$2,'Duplicate Ext-free MC values'!C18,"")</f>
        <v/>
      </c>
      <c r="D19" s="12" t="str">
        <f>IF(ABS('Duplicate Ext-free MC values'!D18-'Duplicate Ext-free MC values'!D19)&gt;'Error flags'!D$2,'Duplicate Ext-free MC values'!D18,"")</f>
        <v/>
      </c>
      <c r="E19" s="12" t="str">
        <f>IF(ABS('Duplicate Ext-free MC values'!E18-'Duplicate Ext-free MC values'!E19)&gt;'Error flags'!E$2,'Duplicate Ext-free MC values'!E18,"")</f>
        <v/>
      </c>
      <c r="F19" s="12" t="str">
        <f>IF(ABS('Duplicate Ext-free MC values'!F18-'Duplicate Ext-free MC values'!F19)&gt;'Error flags'!F$2,'Duplicate Ext-free MC values'!F18,"")</f>
        <v/>
      </c>
      <c r="G19" s="12" t="str">
        <f>IF(ABS('Duplicate Ext-free MC values'!G18-'Duplicate Ext-free MC values'!G19)&gt;'Error flags'!G$2,'Duplicate Ext-free MC values'!G18,"")</f>
        <v/>
      </c>
      <c r="H19" s="12" t="str">
        <f>IF(ABS('Duplicate Ext-free MC values'!H18-'Duplicate Ext-free MC values'!H19)&gt;'Error flags'!H$2,'Duplicate Ext-free MC values'!H18,"")</f>
        <v/>
      </c>
      <c r="I19" s="12" t="str">
        <f>IF(ABS('Duplicate Ext-free MC values'!I18-'Duplicate Ext-free MC values'!I19)&gt;'Error flags'!I$2,'Duplicate Ext-free MC values'!I18,"")</f>
        <v/>
      </c>
      <c r="J19" s="12" t="str">
        <f>IF(ABS('Duplicate Ext-free MC values'!J18-'Duplicate Ext-free MC values'!J19)&gt;'Error flags'!J$2,'Duplicate Ext-free MC values'!J18,"")</f>
        <v/>
      </c>
      <c r="K19" s="12" t="str">
        <f>IF(ABS('Duplicate Ext-free MC values'!K18-'Duplicate Ext-free MC values'!K19)&gt;'Error flags'!K$2,'Duplicate Ext-free MC values'!K18,"")</f>
        <v/>
      </c>
      <c r="L19" s="12" t="str">
        <f>IF(ABS('Duplicate Ext-free MC values'!L18-'Duplicate Ext-free MC values'!L19)&gt;'Error flags'!L$2,'Duplicate Ext-free MC values'!L18,"")</f>
        <v/>
      </c>
      <c r="M19" s="12" t="str">
        <f>IF(ABS('Duplicate Ext-free MC values'!M18-'Duplicate Ext-free MC values'!M19)&gt;'Error flags'!M$2,'Duplicate Ext-free MC values'!M18,"")</f>
        <v/>
      </c>
    </row>
    <row r="20" spans="1:13">
      <c r="A20" s="2" t="str">
        <f>'Duplicate Ext-free MC values'!A19</f>
        <v>replicate 9</v>
      </c>
      <c r="B20" s="69">
        <f>'Duplicate Ext-free MC values'!B19</f>
        <v>0</v>
      </c>
      <c r="C20" s="12" t="str">
        <f>IF(ABS('Duplicate Ext-free MC values'!C18-'Duplicate Ext-free MC values'!C19)&gt;'Error flags'!C$2,'Duplicate Ext-free MC values'!C19,"")</f>
        <v/>
      </c>
      <c r="D20" s="12" t="str">
        <f>IF(ABS('Duplicate Ext-free MC values'!D18-'Duplicate Ext-free MC values'!D19)&gt;'Error flags'!D$2,'Duplicate Ext-free MC values'!D19,"")</f>
        <v/>
      </c>
      <c r="E20" s="12" t="str">
        <f>IF(ABS('Duplicate Ext-free MC values'!E18-'Duplicate Ext-free MC values'!E19)&gt;'Error flags'!E$2,'Duplicate Ext-free MC values'!E19,"")</f>
        <v/>
      </c>
      <c r="F20" s="12" t="str">
        <f>IF(ABS('Duplicate Ext-free MC values'!F18-'Duplicate Ext-free MC values'!F19)&gt;'Error flags'!F$2,'Duplicate Ext-free MC values'!F19,"")</f>
        <v/>
      </c>
      <c r="G20" s="12" t="str">
        <f>IF(ABS('Duplicate Ext-free MC values'!G18-'Duplicate Ext-free MC values'!G19)&gt;'Error flags'!G$2,'Duplicate Ext-free MC values'!G19,"")</f>
        <v/>
      </c>
      <c r="H20" s="12" t="str">
        <f>IF(ABS('Duplicate Ext-free MC values'!H18-'Duplicate Ext-free MC values'!H19)&gt;'Error flags'!H$2,'Duplicate Ext-free MC values'!H19,"")</f>
        <v/>
      </c>
      <c r="I20" s="12" t="str">
        <f>IF(ABS('Duplicate Ext-free MC values'!I18-'Duplicate Ext-free MC values'!I19)&gt;'Error flags'!I$2,'Duplicate Ext-free MC values'!I19,"")</f>
        <v/>
      </c>
      <c r="J20" s="12" t="str">
        <f>IF(ABS('Duplicate Ext-free MC values'!J18-'Duplicate Ext-free MC values'!J19)&gt;'Error flags'!J$2,'Duplicate Ext-free MC values'!J19,"")</f>
        <v/>
      </c>
      <c r="K20" s="12" t="str">
        <f>IF(ABS('Duplicate Ext-free MC values'!K18-'Duplicate Ext-free MC values'!K19)&gt;'Error flags'!K$2,'Duplicate Ext-free MC values'!K19,"")</f>
        <v/>
      </c>
      <c r="L20" s="12" t="str">
        <f>IF(ABS('Duplicate Ext-free MC values'!L18-'Duplicate Ext-free MC values'!L19)&gt;'Error flags'!L$2,'Duplicate Ext-free MC values'!L19,"")</f>
        <v/>
      </c>
      <c r="M20" s="12" t="str">
        <f>IF(ABS('Duplicate Ext-free MC values'!M18-'Duplicate Ext-free MC values'!M19)&gt;'Error flags'!M$2,'Duplicate Ext-free MC values'!M19,"")</f>
        <v/>
      </c>
    </row>
    <row r="21" spans="1:13">
      <c r="A21" s="2">
        <f>'Duplicate Ext-free MC values'!A20</f>
        <v>10</v>
      </c>
      <c r="B21" s="69">
        <f>'Duplicate Ext-free MC values'!B20</f>
        <v>0</v>
      </c>
      <c r="C21" s="12" t="str">
        <f>IF(ABS('Duplicate Ext-free MC values'!C20-'Duplicate Ext-free MC values'!C21)&gt;'Error flags'!C$2,'Duplicate Ext-free MC values'!C20,"")</f>
        <v/>
      </c>
      <c r="D21" s="12" t="str">
        <f>IF(ABS('Duplicate Ext-free MC values'!D20-'Duplicate Ext-free MC values'!D21)&gt;'Error flags'!D$2,'Duplicate Ext-free MC values'!D20,"")</f>
        <v/>
      </c>
      <c r="E21" s="12" t="str">
        <f>IF(ABS('Duplicate Ext-free MC values'!E20-'Duplicate Ext-free MC values'!E21)&gt;'Error flags'!E$2,'Duplicate Ext-free MC values'!E20,"")</f>
        <v/>
      </c>
      <c r="F21" s="12" t="str">
        <f>IF(ABS('Duplicate Ext-free MC values'!F20-'Duplicate Ext-free MC values'!F21)&gt;'Error flags'!F$2,'Duplicate Ext-free MC values'!F20,"")</f>
        <v/>
      </c>
      <c r="G21" s="12" t="str">
        <f>IF(ABS('Duplicate Ext-free MC values'!G20-'Duplicate Ext-free MC values'!G21)&gt;'Error flags'!G$2,'Duplicate Ext-free MC values'!G20,"")</f>
        <v/>
      </c>
      <c r="H21" s="12" t="str">
        <f>IF(ABS('Duplicate Ext-free MC values'!H20-'Duplicate Ext-free MC values'!H21)&gt;'Error flags'!H$2,'Duplicate Ext-free MC values'!H20,"")</f>
        <v/>
      </c>
      <c r="I21" s="12" t="str">
        <f>IF(ABS('Duplicate Ext-free MC values'!I20-'Duplicate Ext-free MC values'!I21)&gt;'Error flags'!I$2,'Duplicate Ext-free MC values'!I20,"")</f>
        <v/>
      </c>
      <c r="J21" s="12" t="str">
        <f>IF(ABS('Duplicate Ext-free MC values'!J20-'Duplicate Ext-free MC values'!J21)&gt;'Error flags'!J$2,'Duplicate Ext-free MC values'!J20,"")</f>
        <v/>
      </c>
      <c r="K21" s="12" t="str">
        <f>IF(ABS('Duplicate Ext-free MC values'!K20-'Duplicate Ext-free MC values'!K21)&gt;'Error flags'!K$2,'Duplicate Ext-free MC values'!K20,"")</f>
        <v/>
      </c>
      <c r="L21" s="12" t="str">
        <f>IF(ABS('Duplicate Ext-free MC values'!L20-'Duplicate Ext-free MC values'!L21)&gt;'Error flags'!L$2,'Duplicate Ext-free MC values'!L20,"")</f>
        <v/>
      </c>
      <c r="M21" s="12" t="str">
        <f>IF(ABS('Duplicate Ext-free MC values'!M20-'Duplicate Ext-free MC values'!M21)&gt;'Error flags'!M$2,'Duplicate Ext-free MC values'!M20,"")</f>
        <v/>
      </c>
    </row>
    <row r="22" spans="1:13">
      <c r="A22" s="2" t="str">
        <f>'Duplicate Ext-free MC values'!A21</f>
        <v>replicate 10</v>
      </c>
      <c r="B22" s="69">
        <f>'Duplicate Ext-free MC values'!B21</f>
        <v>0</v>
      </c>
      <c r="C22" s="12" t="str">
        <f>IF(ABS('Duplicate Ext-free MC values'!C20-'Duplicate Ext-free MC values'!C21)&gt;'Error flags'!C$2,'Duplicate Ext-free MC values'!C21,"")</f>
        <v/>
      </c>
      <c r="D22" s="12" t="str">
        <f>IF(ABS('Duplicate Ext-free MC values'!D20-'Duplicate Ext-free MC values'!D21)&gt;'Error flags'!D$2,'Duplicate Ext-free MC values'!D21,"")</f>
        <v/>
      </c>
      <c r="E22" s="12" t="str">
        <f>IF(ABS('Duplicate Ext-free MC values'!E20-'Duplicate Ext-free MC values'!E21)&gt;'Error flags'!E$2,'Duplicate Ext-free MC values'!E21,"")</f>
        <v/>
      </c>
      <c r="F22" s="12" t="str">
        <f>IF(ABS('Duplicate Ext-free MC values'!F20-'Duplicate Ext-free MC values'!F21)&gt;'Error flags'!F$2,'Duplicate Ext-free MC values'!F21,"")</f>
        <v/>
      </c>
      <c r="G22" s="12" t="str">
        <f>IF(ABS('Duplicate Ext-free MC values'!G20-'Duplicate Ext-free MC values'!G21)&gt;'Error flags'!G$2,'Duplicate Ext-free MC values'!G21,"")</f>
        <v/>
      </c>
      <c r="H22" s="12" t="str">
        <f>IF(ABS('Duplicate Ext-free MC values'!H20-'Duplicate Ext-free MC values'!H21)&gt;'Error flags'!H$2,'Duplicate Ext-free MC values'!H21,"")</f>
        <v/>
      </c>
      <c r="I22" s="12" t="str">
        <f>IF(ABS('Duplicate Ext-free MC values'!I20-'Duplicate Ext-free MC values'!I21)&gt;'Error flags'!I$2,'Duplicate Ext-free MC values'!I21,"")</f>
        <v/>
      </c>
      <c r="J22" s="12" t="str">
        <f>IF(ABS('Duplicate Ext-free MC values'!J20-'Duplicate Ext-free MC values'!J21)&gt;'Error flags'!J$2,'Duplicate Ext-free MC values'!J21,"")</f>
        <v/>
      </c>
      <c r="K22" s="12" t="str">
        <f>IF(ABS('Duplicate Ext-free MC values'!K20-'Duplicate Ext-free MC values'!K21)&gt;'Error flags'!K$2,'Duplicate Ext-free MC values'!K21,"")</f>
        <v/>
      </c>
      <c r="L22" s="12" t="str">
        <f>IF(ABS('Duplicate Ext-free MC values'!L20-'Duplicate Ext-free MC values'!L21)&gt;'Error flags'!L$2,'Duplicate Ext-free MC values'!L21,"")</f>
        <v/>
      </c>
      <c r="M22" s="12" t="str">
        <f>IF(ABS('Duplicate Ext-free MC values'!M20-'Duplicate Ext-free MC values'!M21)&gt;'Error flags'!M$2,'Duplicate Ext-free MC values'!M21,"")</f>
        <v/>
      </c>
    </row>
    <row r="23" spans="1:13">
      <c r="A23" s="2">
        <f>'Duplicate Ext-free MC values'!A22</f>
        <v>11</v>
      </c>
      <c r="B23" s="69">
        <f>'Duplicate Ext-free MC values'!B22</f>
        <v>0</v>
      </c>
      <c r="C23" s="12" t="str">
        <f>IF(ABS('Duplicate Ext-free MC values'!C22-'Duplicate Ext-free MC values'!C23)&gt;'Error flags'!C$2,'Duplicate Ext-free MC values'!C22,"")</f>
        <v/>
      </c>
      <c r="D23" s="12" t="str">
        <f>IF(ABS('Duplicate Ext-free MC values'!D22-'Duplicate Ext-free MC values'!D23)&gt;'Error flags'!D$2,'Duplicate Ext-free MC values'!D22,"")</f>
        <v/>
      </c>
      <c r="E23" s="12" t="str">
        <f>IF(ABS('Duplicate Ext-free MC values'!E22-'Duplicate Ext-free MC values'!E23)&gt;'Error flags'!E$2,'Duplicate Ext-free MC values'!E22,"")</f>
        <v/>
      </c>
      <c r="F23" s="12" t="str">
        <f>IF(ABS('Duplicate Ext-free MC values'!F22-'Duplicate Ext-free MC values'!F23)&gt;'Error flags'!F$2,'Duplicate Ext-free MC values'!F22,"")</f>
        <v/>
      </c>
      <c r="G23" s="12" t="str">
        <f>IF(ABS('Duplicate Ext-free MC values'!G22-'Duplicate Ext-free MC values'!G23)&gt;'Error flags'!G$2,'Duplicate Ext-free MC values'!G22,"")</f>
        <v/>
      </c>
      <c r="H23" s="12" t="str">
        <f>IF(ABS('Duplicate Ext-free MC values'!H22-'Duplicate Ext-free MC values'!H23)&gt;'Error flags'!H$2,'Duplicate Ext-free MC values'!H22,"")</f>
        <v/>
      </c>
      <c r="I23" s="12" t="str">
        <f>IF(ABS('Duplicate Ext-free MC values'!I22-'Duplicate Ext-free MC values'!I23)&gt;'Error flags'!I$2,'Duplicate Ext-free MC values'!I22,"")</f>
        <v/>
      </c>
      <c r="J23" s="12" t="str">
        <f>IF(ABS('Duplicate Ext-free MC values'!J22-'Duplicate Ext-free MC values'!J23)&gt;'Error flags'!J$2,'Duplicate Ext-free MC values'!J22,"")</f>
        <v/>
      </c>
      <c r="K23" s="12" t="str">
        <f>IF(ABS('Duplicate Ext-free MC values'!K22-'Duplicate Ext-free MC values'!K23)&gt;'Error flags'!K$2,'Duplicate Ext-free MC values'!K22,"")</f>
        <v/>
      </c>
      <c r="L23" s="12" t="str">
        <f>IF(ABS('Duplicate Ext-free MC values'!L22-'Duplicate Ext-free MC values'!L23)&gt;'Error flags'!L$2,'Duplicate Ext-free MC values'!L22,"")</f>
        <v/>
      </c>
      <c r="M23" s="12" t="str">
        <f>IF(ABS('Duplicate Ext-free MC values'!M22-'Duplicate Ext-free MC values'!M23)&gt;'Error flags'!M$2,'Duplicate Ext-free MC values'!M22,"")</f>
        <v/>
      </c>
    </row>
    <row r="24" spans="1:13">
      <c r="A24" s="2" t="str">
        <f>'Duplicate Ext-free MC values'!A23</f>
        <v>replicate 11</v>
      </c>
      <c r="B24" s="69">
        <f>'Duplicate Ext-free MC values'!B23</f>
        <v>0</v>
      </c>
      <c r="C24" s="12" t="str">
        <f>IF(ABS('Duplicate Ext-free MC values'!C22-'Duplicate Ext-free MC values'!C23)&gt;'Error flags'!C$2,'Duplicate Ext-free MC values'!C23,"")</f>
        <v/>
      </c>
      <c r="D24" s="12" t="str">
        <f>IF(ABS('Duplicate Ext-free MC values'!D22-'Duplicate Ext-free MC values'!D23)&gt;'Error flags'!D$2,'Duplicate Ext-free MC values'!D23,"")</f>
        <v/>
      </c>
      <c r="E24" s="12" t="str">
        <f>IF(ABS('Duplicate Ext-free MC values'!E22-'Duplicate Ext-free MC values'!E23)&gt;'Error flags'!E$2,'Duplicate Ext-free MC values'!E23,"")</f>
        <v/>
      </c>
      <c r="F24" s="12" t="str">
        <f>IF(ABS('Duplicate Ext-free MC values'!F22-'Duplicate Ext-free MC values'!F23)&gt;'Error flags'!F$2,'Duplicate Ext-free MC values'!F23,"")</f>
        <v/>
      </c>
      <c r="G24" s="12" t="str">
        <f>IF(ABS('Duplicate Ext-free MC values'!G22-'Duplicate Ext-free MC values'!G23)&gt;'Error flags'!G$2,'Duplicate Ext-free MC values'!G23,"")</f>
        <v/>
      </c>
      <c r="H24" s="12" t="str">
        <f>IF(ABS('Duplicate Ext-free MC values'!H22-'Duplicate Ext-free MC values'!H23)&gt;'Error flags'!H$2,'Duplicate Ext-free MC values'!H23,"")</f>
        <v/>
      </c>
      <c r="I24" s="12" t="str">
        <f>IF(ABS('Duplicate Ext-free MC values'!I22-'Duplicate Ext-free MC values'!I23)&gt;'Error flags'!I$2,'Duplicate Ext-free MC values'!I23,"")</f>
        <v/>
      </c>
      <c r="J24" s="12" t="str">
        <f>IF(ABS('Duplicate Ext-free MC values'!J22-'Duplicate Ext-free MC values'!J23)&gt;'Error flags'!J$2,'Duplicate Ext-free MC values'!J23,"")</f>
        <v/>
      </c>
      <c r="K24" s="12" t="str">
        <f>IF(ABS('Duplicate Ext-free MC values'!K22-'Duplicate Ext-free MC values'!K23)&gt;'Error flags'!K$2,'Duplicate Ext-free MC values'!K23,"")</f>
        <v/>
      </c>
      <c r="L24" s="12" t="str">
        <f>IF(ABS('Duplicate Ext-free MC values'!L22-'Duplicate Ext-free MC values'!L23)&gt;'Error flags'!L$2,'Duplicate Ext-free MC values'!L23,"")</f>
        <v/>
      </c>
      <c r="M24" s="12" t="str">
        <f>IF(ABS('Duplicate Ext-free MC values'!M22-'Duplicate Ext-free MC values'!M23)&gt;'Error flags'!M$2,'Duplicate Ext-free MC values'!M23,"")</f>
        <v/>
      </c>
    </row>
    <row r="25" spans="1:13">
      <c r="A25" s="2">
        <f>'Duplicate Ext-free MC values'!A24</f>
        <v>12</v>
      </c>
      <c r="B25" s="69">
        <f>'Duplicate Ext-free MC values'!B24</f>
        <v>0</v>
      </c>
      <c r="C25" s="12" t="str">
        <f>IF(ABS('Duplicate Ext-free MC values'!C24-'Duplicate Ext-free MC values'!C25)&gt;'Error flags'!C$2,'Duplicate Ext-free MC values'!C24,"")</f>
        <v/>
      </c>
      <c r="D25" s="12" t="str">
        <f>IF(ABS('Duplicate Ext-free MC values'!D24-'Duplicate Ext-free MC values'!D25)&gt;'Error flags'!D$2,'Duplicate Ext-free MC values'!D24,"")</f>
        <v/>
      </c>
      <c r="E25" s="12" t="str">
        <f>IF(ABS('Duplicate Ext-free MC values'!E24-'Duplicate Ext-free MC values'!E25)&gt;'Error flags'!E$2,'Duplicate Ext-free MC values'!E24,"")</f>
        <v/>
      </c>
      <c r="F25" s="12" t="str">
        <f>IF(ABS('Duplicate Ext-free MC values'!F24-'Duplicate Ext-free MC values'!F25)&gt;'Error flags'!F$2,'Duplicate Ext-free MC values'!F24,"")</f>
        <v/>
      </c>
      <c r="G25" s="12" t="str">
        <f>IF(ABS('Duplicate Ext-free MC values'!G24-'Duplicate Ext-free MC values'!G25)&gt;'Error flags'!G$2,'Duplicate Ext-free MC values'!G24,"")</f>
        <v/>
      </c>
      <c r="H25" s="12" t="str">
        <f>IF(ABS('Duplicate Ext-free MC values'!H24-'Duplicate Ext-free MC values'!H25)&gt;'Error flags'!H$2,'Duplicate Ext-free MC values'!H24,"")</f>
        <v/>
      </c>
      <c r="I25" s="12" t="str">
        <f>IF(ABS('Duplicate Ext-free MC values'!I24-'Duplicate Ext-free MC values'!I25)&gt;'Error flags'!I$2,'Duplicate Ext-free MC values'!I24,"")</f>
        <v/>
      </c>
      <c r="J25" s="12" t="str">
        <f>IF(ABS('Duplicate Ext-free MC values'!J24-'Duplicate Ext-free MC values'!J25)&gt;'Error flags'!J$2,'Duplicate Ext-free MC values'!J24,"")</f>
        <v/>
      </c>
      <c r="K25" s="12" t="str">
        <f>IF(ABS('Duplicate Ext-free MC values'!K24-'Duplicate Ext-free MC values'!K25)&gt;'Error flags'!K$2,'Duplicate Ext-free MC values'!K24,"")</f>
        <v/>
      </c>
      <c r="L25" s="12" t="str">
        <f>IF(ABS('Duplicate Ext-free MC values'!L24-'Duplicate Ext-free MC values'!L25)&gt;'Error flags'!L$2,'Duplicate Ext-free MC values'!L24,"")</f>
        <v/>
      </c>
      <c r="M25" s="12" t="str">
        <f>IF(ABS('Duplicate Ext-free MC values'!M24-'Duplicate Ext-free MC values'!M25)&gt;'Error flags'!M$2,'Duplicate Ext-free MC values'!M24,"")</f>
        <v/>
      </c>
    </row>
    <row r="26" spans="1:13">
      <c r="A26" s="2" t="str">
        <f>'Duplicate Ext-free MC values'!A25</f>
        <v>replicate 12</v>
      </c>
      <c r="B26" s="69">
        <f>'Duplicate Ext-free MC values'!B25</f>
        <v>0</v>
      </c>
      <c r="C26" s="12" t="str">
        <f>IF(ABS('Duplicate Ext-free MC values'!C24-'Duplicate Ext-free MC values'!C25)&gt;'Error flags'!C$2,'Duplicate Ext-free MC values'!C25,"")</f>
        <v/>
      </c>
      <c r="D26" s="12" t="str">
        <f>IF(ABS('Duplicate Ext-free MC values'!D24-'Duplicate Ext-free MC values'!D25)&gt;'Error flags'!D$2,'Duplicate Ext-free MC values'!D25,"")</f>
        <v/>
      </c>
      <c r="E26" s="12" t="str">
        <f>IF(ABS('Duplicate Ext-free MC values'!E24-'Duplicate Ext-free MC values'!E25)&gt;'Error flags'!E$2,'Duplicate Ext-free MC values'!E25,"")</f>
        <v/>
      </c>
      <c r="F26" s="12" t="str">
        <f>IF(ABS('Duplicate Ext-free MC values'!F24-'Duplicate Ext-free MC values'!F25)&gt;'Error flags'!F$2,'Duplicate Ext-free MC values'!F25,"")</f>
        <v/>
      </c>
      <c r="G26" s="12" t="str">
        <f>IF(ABS('Duplicate Ext-free MC values'!G24-'Duplicate Ext-free MC values'!G25)&gt;'Error flags'!G$2,'Duplicate Ext-free MC values'!G25,"")</f>
        <v/>
      </c>
      <c r="H26" s="12" t="str">
        <f>IF(ABS('Duplicate Ext-free MC values'!H24-'Duplicate Ext-free MC values'!H25)&gt;'Error flags'!H$2,'Duplicate Ext-free MC values'!H25,"")</f>
        <v/>
      </c>
      <c r="I26" s="12" t="str">
        <f>IF(ABS('Duplicate Ext-free MC values'!I24-'Duplicate Ext-free MC values'!I25)&gt;'Error flags'!I$2,'Duplicate Ext-free MC values'!I25,"")</f>
        <v/>
      </c>
      <c r="J26" s="12" t="str">
        <f>IF(ABS('Duplicate Ext-free MC values'!J24-'Duplicate Ext-free MC values'!J25)&gt;'Error flags'!J$2,'Duplicate Ext-free MC values'!J25,"")</f>
        <v/>
      </c>
      <c r="K26" s="12" t="str">
        <f>IF(ABS('Duplicate Ext-free MC values'!K24-'Duplicate Ext-free MC values'!K25)&gt;'Error flags'!K$2,'Duplicate Ext-free MC values'!K25,"")</f>
        <v/>
      </c>
      <c r="L26" s="12" t="str">
        <f>IF(ABS('Duplicate Ext-free MC values'!L24-'Duplicate Ext-free MC values'!L25)&gt;'Error flags'!L$2,'Duplicate Ext-free MC values'!L25,"")</f>
        <v/>
      </c>
      <c r="M26" s="12" t="str">
        <f>IF(ABS('Duplicate Ext-free MC values'!M24-'Duplicate Ext-free MC values'!M25)&gt;'Error flags'!M$2,'Duplicate Ext-free MC values'!M25,"")</f>
        <v/>
      </c>
    </row>
    <row r="27" spans="1:13">
      <c r="A27" s="2">
        <f>'Duplicate Ext-free MC values'!A26</f>
        <v>13</v>
      </c>
      <c r="B27" s="69">
        <f>'Duplicate Ext-free MC values'!B26</f>
        <v>0</v>
      </c>
      <c r="C27" s="12" t="str">
        <f>IF(ABS('Duplicate Ext-free MC values'!C26-'Duplicate Ext-free MC values'!C27)&gt;'Error flags'!C$2,'Duplicate Ext-free MC values'!C26,"")</f>
        <v/>
      </c>
      <c r="D27" s="12" t="str">
        <f>IF(ABS('Duplicate Ext-free MC values'!D26-'Duplicate Ext-free MC values'!D27)&gt;'Error flags'!D$2,'Duplicate Ext-free MC values'!D26,"")</f>
        <v/>
      </c>
      <c r="E27" s="12" t="str">
        <f>IF(ABS('Duplicate Ext-free MC values'!E26-'Duplicate Ext-free MC values'!E27)&gt;'Error flags'!E$2,'Duplicate Ext-free MC values'!E26,"")</f>
        <v/>
      </c>
      <c r="F27" s="12" t="str">
        <f>IF(ABS('Duplicate Ext-free MC values'!F26-'Duplicate Ext-free MC values'!F27)&gt;'Error flags'!F$2,'Duplicate Ext-free MC values'!F26,"")</f>
        <v/>
      </c>
      <c r="G27" s="12" t="str">
        <f>IF(ABS('Duplicate Ext-free MC values'!G26-'Duplicate Ext-free MC values'!G27)&gt;'Error flags'!G$2,'Duplicate Ext-free MC values'!G26,"")</f>
        <v/>
      </c>
      <c r="H27" s="12" t="str">
        <f>IF(ABS('Duplicate Ext-free MC values'!H26-'Duplicate Ext-free MC values'!H27)&gt;'Error flags'!H$2,'Duplicate Ext-free MC values'!H26,"")</f>
        <v/>
      </c>
      <c r="I27" s="12" t="str">
        <f>IF(ABS('Duplicate Ext-free MC values'!I26-'Duplicate Ext-free MC values'!I27)&gt;'Error flags'!I$2,'Duplicate Ext-free MC values'!I26,"")</f>
        <v/>
      </c>
      <c r="J27" s="12" t="str">
        <f>IF(ABS('Duplicate Ext-free MC values'!J26-'Duplicate Ext-free MC values'!J27)&gt;'Error flags'!J$2,'Duplicate Ext-free MC values'!J26,"")</f>
        <v/>
      </c>
      <c r="K27" s="12" t="str">
        <f>IF(ABS('Duplicate Ext-free MC values'!K26-'Duplicate Ext-free MC values'!K27)&gt;'Error flags'!K$2,'Duplicate Ext-free MC values'!K26,"")</f>
        <v/>
      </c>
      <c r="L27" s="12" t="str">
        <f>IF(ABS('Duplicate Ext-free MC values'!L26-'Duplicate Ext-free MC values'!L27)&gt;'Error flags'!L$2,'Duplicate Ext-free MC values'!L26,"")</f>
        <v/>
      </c>
      <c r="M27" s="12" t="str">
        <f>IF(ABS('Duplicate Ext-free MC values'!M26-'Duplicate Ext-free MC values'!M27)&gt;'Error flags'!M$2,'Duplicate Ext-free MC values'!M26,"")</f>
        <v/>
      </c>
    </row>
    <row r="28" spans="1:13">
      <c r="A28" s="2" t="str">
        <f>'Duplicate Ext-free MC values'!A27</f>
        <v>replicate 13</v>
      </c>
      <c r="B28" s="69">
        <f>'Duplicate Ext-free MC values'!B27</f>
        <v>0</v>
      </c>
      <c r="C28" s="12" t="str">
        <f>IF(ABS('Duplicate Ext-free MC values'!C26-'Duplicate Ext-free MC values'!C27)&gt;'Error flags'!C$2,'Duplicate Ext-free MC values'!C27,"")</f>
        <v/>
      </c>
      <c r="D28" s="12" t="str">
        <f>IF(ABS('Duplicate Ext-free MC values'!D26-'Duplicate Ext-free MC values'!D27)&gt;'Error flags'!D$2,'Duplicate Ext-free MC values'!D27,"")</f>
        <v/>
      </c>
      <c r="E28" s="12" t="str">
        <f>IF(ABS('Duplicate Ext-free MC values'!E26-'Duplicate Ext-free MC values'!E27)&gt;'Error flags'!E$2,'Duplicate Ext-free MC values'!E27,"")</f>
        <v/>
      </c>
      <c r="F28" s="12" t="str">
        <f>IF(ABS('Duplicate Ext-free MC values'!F26-'Duplicate Ext-free MC values'!F27)&gt;'Error flags'!F$2,'Duplicate Ext-free MC values'!F27,"")</f>
        <v/>
      </c>
      <c r="G28" s="12" t="str">
        <f>IF(ABS('Duplicate Ext-free MC values'!G26-'Duplicate Ext-free MC values'!G27)&gt;'Error flags'!G$2,'Duplicate Ext-free MC values'!G27,"")</f>
        <v/>
      </c>
      <c r="H28" s="12" t="str">
        <f>IF(ABS('Duplicate Ext-free MC values'!H26-'Duplicate Ext-free MC values'!H27)&gt;'Error flags'!H$2,'Duplicate Ext-free MC values'!H27,"")</f>
        <v/>
      </c>
      <c r="I28" s="12" t="str">
        <f>IF(ABS('Duplicate Ext-free MC values'!I26-'Duplicate Ext-free MC values'!I27)&gt;'Error flags'!I$2,'Duplicate Ext-free MC values'!I27,"")</f>
        <v/>
      </c>
      <c r="J28" s="12" t="str">
        <f>IF(ABS('Duplicate Ext-free MC values'!J26-'Duplicate Ext-free MC values'!J27)&gt;'Error flags'!J$2,'Duplicate Ext-free MC values'!J27,"")</f>
        <v/>
      </c>
      <c r="K28" s="12" t="str">
        <f>IF(ABS('Duplicate Ext-free MC values'!K26-'Duplicate Ext-free MC values'!K27)&gt;'Error flags'!K$2,'Duplicate Ext-free MC values'!K27,"")</f>
        <v/>
      </c>
      <c r="L28" s="12" t="str">
        <f>IF(ABS('Duplicate Ext-free MC values'!L26-'Duplicate Ext-free MC values'!L27)&gt;'Error flags'!L$2,'Duplicate Ext-free MC values'!L27,"")</f>
        <v/>
      </c>
      <c r="M28" s="12" t="str">
        <f>IF(ABS('Duplicate Ext-free MC values'!M26-'Duplicate Ext-free MC values'!M27)&gt;'Error flags'!M$2,'Duplicate Ext-free MC values'!M27,"")</f>
        <v/>
      </c>
    </row>
    <row r="29" spans="1:13">
      <c r="A29" s="2">
        <f>'Duplicate Ext-free MC values'!A28</f>
        <v>14</v>
      </c>
      <c r="B29" s="69">
        <f>'Duplicate Ext-free MC values'!B28</f>
        <v>0</v>
      </c>
      <c r="C29" s="12" t="str">
        <f>IF(ABS('Duplicate Ext-free MC values'!C28-'Duplicate Ext-free MC values'!C29)&gt;'Error flags'!C$2,'Duplicate Ext-free MC values'!C28,"")</f>
        <v/>
      </c>
      <c r="D29" s="12" t="str">
        <f>IF(ABS('Duplicate Ext-free MC values'!D28-'Duplicate Ext-free MC values'!D29)&gt;'Error flags'!D$2,'Duplicate Ext-free MC values'!D28,"")</f>
        <v/>
      </c>
      <c r="E29" s="12" t="str">
        <f>IF(ABS('Duplicate Ext-free MC values'!E28-'Duplicate Ext-free MC values'!E29)&gt;'Error flags'!E$2,'Duplicate Ext-free MC values'!E28,"")</f>
        <v/>
      </c>
      <c r="F29" s="12" t="str">
        <f>IF(ABS('Duplicate Ext-free MC values'!F28-'Duplicate Ext-free MC values'!F29)&gt;'Error flags'!F$2,'Duplicate Ext-free MC values'!F28,"")</f>
        <v/>
      </c>
      <c r="G29" s="12" t="str">
        <f>IF(ABS('Duplicate Ext-free MC values'!G28-'Duplicate Ext-free MC values'!G29)&gt;'Error flags'!G$2,'Duplicate Ext-free MC values'!G28,"")</f>
        <v/>
      </c>
      <c r="H29" s="12" t="str">
        <f>IF(ABS('Duplicate Ext-free MC values'!H28-'Duplicate Ext-free MC values'!H29)&gt;'Error flags'!H$2,'Duplicate Ext-free MC values'!H28,"")</f>
        <v/>
      </c>
      <c r="I29" s="12" t="str">
        <f>IF(ABS('Duplicate Ext-free MC values'!I28-'Duplicate Ext-free MC values'!I29)&gt;'Error flags'!I$2,'Duplicate Ext-free MC values'!I28,"")</f>
        <v/>
      </c>
      <c r="J29" s="12" t="str">
        <f>IF(ABS('Duplicate Ext-free MC values'!J28-'Duplicate Ext-free MC values'!J29)&gt;'Error flags'!J$2,'Duplicate Ext-free MC values'!J28,"")</f>
        <v/>
      </c>
      <c r="K29" s="12" t="str">
        <f>IF(ABS('Duplicate Ext-free MC values'!K28-'Duplicate Ext-free MC values'!K29)&gt;'Error flags'!K$2,'Duplicate Ext-free MC values'!K28,"")</f>
        <v/>
      </c>
      <c r="L29" s="12" t="str">
        <f>IF(ABS('Duplicate Ext-free MC values'!L28-'Duplicate Ext-free MC values'!L29)&gt;'Error flags'!L$2,'Duplicate Ext-free MC values'!L28,"")</f>
        <v/>
      </c>
      <c r="M29" s="12" t="str">
        <f>IF(ABS('Duplicate Ext-free MC values'!M28-'Duplicate Ext-free MC values'!M29)&gt;'Error flags'!M$2,'Duplicate Ext-free MC values'!M28,"")</f>
        <v/>
      </c>
    </row>
    <row r="30" spans="1:13">
      <c r="A30" s="2" t="str">
        <f>'Duplicate Ext-free MC values'!A29</f>
        <v>replicate 14</v>
      </c>
      <c r="B30" s="69">
        <f>'Duplicate Ext-free MC values'!B29</f>
        <v>0</v>
      </c>
      <c r="C30" s="12" t="str">
        <f>IF(ABS('Duplicate Ext-free MC values'!C28-'Duplicate Ext-free MC values'!C29)&gt;'Error flags'!C$2,'Duplicate Ext-free MC values'!C29,"")</f>
        <v/>
      </c>
      <c r="D30" s="12" t="str">
        <f>IF(ABS('Duplicate Ext-free MC values'!D28-'Duplicate Ext-free MC values'!D29)&gt;'Error flags'!D$2,'Duplicate Ext-free MC values'!D29,"")</f>
        <v/>
      </c>
      <c r="E30" s="12" t="str">
        <f>IF(ABS('Duplicate Ext-free MC values'!E28-'Duplicate Ext-free MC values'!E29)&gt;'Error flags'!E$2,'Duplicate Ext-free MC values'!E29,"")</f>
        <v/>
      </c>
      <c r="F30" s="12" t="str">
        <f>IF(ABS('Duplicate Ext-free MC values'!F28-'Duplicate Ext-free MC values'!F29)&gt;'Error flags'!F$2,'Duplicate Ext-free MC values'!F29,"")</f>
        <v/>
      </c>
      <c r="G30" s="12" t="str">
        <f>IF(ABS('Duplicate Ext-free MC values'!G28-'Duplicate Ext-free MC values'!G29)&gt;'Error flags'!G$2,'Duplicate Ext-free MC values'!G29,"")</f>
        <v/>
      </c>
      <c r="H30" s="12" t="str">
        <f>IF(ABS('Duplicate Ext-free MC values'!H28-'Duplicate Ext-free MC values'!H29)&gt;'Error flags'!H$2,'Duplicate Ext-free MC values'!H29,"")</f>
        <v/>
      </c>
      <c r="I30" s="12" t="str">
        <f>IF(ABS('Duplicate Ext-free MC values'!I28-'Duplicate Ext-free MC values'!I29)&gt;'Error flags'!I$2,'Duplicate Ext-free MC values'!I29,"")</f>
        <v/>
      </c>
      <c r="J30" s="12" t="str">
        <f>IF(ABS('Duplicate Ext-free MC values'!J28-'Duplicate Ext-free MC values'!J29)&gt;'Error flags'!J$2,'Duplicate Ext-free MC values'!J29,"")</f>
        <v/>
      </c>
      <c r="K30" s="12" t="str">
        <f>IF(ABS('Duplicate Ext-free MC values'!K28-'Duplicate Ext-free MC values'!K29)&gt;'Error flags'!K$2,'Duplicate Ext-free MC values'!K29,"")</f>
        <v/>
      </c>
      <c r="L30" s="12" t="str">
        <f>IF(ABS('Duplicate Ext-free MC values'!L28-'Duplicate Ext-free MC values'!L29)&gt;'Error flags'!L$2,'Duplicate Ext-free MC values'!L29,"")</f>
        <v/>
      </c>
      <c r="M30" s="12" t="str">
        <f>IF(ABS('Duplicate Ext-free MC values'!M28-'Duplicate Ext-free MC values'!M29)&gt;'Error flags'!M$2,'Duplicate Ext-free MC values'!M29,"")</f>
        <v/>
      </c>
    </row>
    <row r="31" spans="1:13">
      <c r="A31" s="2">
        <f>'Duplicate Ext-free MC values'!A30</f>
        <v>15</v>
      </c>
      <c r="B31" s="69">
        <f>'Duplicate Ext-free MC values'!B30</f>
        <v>0</v>
      </c>
      <c r="C31" s="12" t="str">
        <f>IF(ABS('Duplicate Ext-free MC values'!C30-'Duplicate Ext-free MC values'!C31)&gt;'Error flags'!C$2,'Duplicate Ext-free MC values'!C30,"")</f>
        <v/>
      </c>
      <c r="D31" s="12" t="str">
        <f>IF(ABS('Duplicate Ext-free MC values'!D30-'Duplicate Ext-free MC values'!D31)&gt;'Error flags'!D$2,'Duplicate Ext-free MC values'!D30,"")</f>
        <v/>
      </c>
      <c r="E31" s="12" t="str">
        <f>IF(ABS('Duplicate Ext-free MC values'!E30-'Duplicate Ext-free MC values'!E31)&gt;'Error flags'!E$2,'Duplicate Ext-free MC values'!E30,"")</f>
        <v/>
      </c>
      <c r="F31" s="12" t="str">
        <f>IF(ABS('Duplicate Ext-free MC values'!F30-'Duplicate Ext-free MC values'!F31)&gt;'Error flags'!F$2,'Duplicate Ext-free MC values'!F30,"")</f>
        <v/>
      </c>
      <c r="G31" s="12" t="str">
        <f>IF(ABS('Duplicate Ext-free MC values'!G30-'Duplicate Ext-free MC values'!G31)&gt;'Error flags'!G$2,'Duplicate Ext-free MC values'!G30,"")</f>
        <v/>
      </c>
      <c r="H31" s="12" t="str">
        <f>IF(ABS('Duplicate Ext-free MC values'!H30-'Duplicate Ext-free MC values'!H31)&gt;'Error flags'!H$2,'Duplicate Ext-free MC values'!H30,"")</f>
        <v/>
      </c>
      <c r="I31" s="12" t="str">
        <f>IF(ABS('Duplicate Ext-free MC values'!I30-'Duplicate Ext-free MC values'!I31)&gt;'Error flags'!I$2,'Duplicate Ext-free MC values'!I30,"")</f>
        <v/>
      </c>
      <c r="J31" s="12" t="str">
        <f>IF(ABS('Duplicate Ext-free MC values'!J30-'Duplicate Ext-free MC values'!J31)&gt;'Error flags'!J$2,'Duplicate Ext-free MC values'!J30,"")</f>
        <v/>
      </c>
      <c r="K31" s="12" t="str">
        <f>IF(ABS('Duplicate Ext-free MC values'!K30-'Duplicate Ext-free MC values'!K31)&gt;'Error flags'!K$2,'Duplicate Ext-free MC values'!K30,"")</f>
        <v/>
      </c>
      <c r="L31" s="12" t="str">
        <f>IF(ABS('Duplicate Ext-free MC values'!L30-'Duplicate Ext-free MC values'!L31)&gt;'Error flags'!L$2,'Duplicate Ext-free MC values'!L30,"")</f>
        <v/>
      </c>
      <c r="M31" s="12" t="str">
        <f>IF(ABS('Duplicate Ext-free MC values'!M30-'Duplicate Ext-free MC values'!M31)&gt;'Error flags'!M$2,'Duplicate Ext-free MC values'!M30,"")</f>
        <v/>
      </c>
    </row>
    <row r="32" spans="1:13">
      <c r="A32" s="2" t="str">
        <f>'Duplicate Ext-free MC values'!A31</f>
        <v>replicate 15</v>
      </c>
      <c r="B32" s="69">
        <f>'Duplicate Ext-free MC values'!B31</f>
        <v>0</v>
      </c>
      <c r="C32" s="12" t="str">
        <f>IF(ABS('Duplicate Ext-free MC values'!C30-'Duplicate Ext-free MC values'!C31)&gt;'Error flags'!C$2,'Duplicate Ext-free MC values'!C31,"")</f>
        <v/>
      </c>
      <c r="D32" s="12" t="str">
        <f>IF(ABS('Duplicate Ext-free MC values'!D30-'Duplicate Ext-free MC values'!D31)&gt;'Error flags'!D$2,'Duplicate Ext-free MC values'!D31,"")</f>
        <v/>
      </c>
      <c r="E32" s="12" t="str">
        <f>IF(ABS('Duplicate Ext-free MC values'!E30-'Duplicate Ext-free MC values'!E31)&gt;'Error flags'!E$2,'Duplicate Ext-free MC values'!E31,"")</f>
        <v/>
      </c>
      <c r="F32" s="12" t="str">
        <f>IF(ABS('Duplicate Ext-free MC values'!F30-'Duplicate Ext-free MC values'!F31)&gt;'Error flags'!F$2,'Duplicate Ext-free MC values'!F31,"")</f>
        <v/>
      </c>
      <c r="G32" s="12" t="str">
        <f>IF(ABS('Duplicate Ext-free MC values'!G30-'Duplicate Ext-free MC values'!G31)&gt;'Error flags'!G$2,'Duplicate Ext-free MC values'!G31,"")</f>
        <v/>
      </c>
      <c r="H32" s="12" t="str">
        <f>IF(ABS('Duplicate Ext-free MC values'!H30-'Duplicate Ext-free MC values'!H31)&gt;'Error flags'!H$2,'Duplicate Ext-free MC values'!H31,"")</f>
        <v/>
      </c>
      <c r="I32" s="12" t="str">
        <f>IF(ABS('Duplicate Ext-free MC values'!I30-'Duplicate Ext-free MC values'!I31)&gt;'Error flags'!I$2,'Duplicate Ext-free MC values'!I31,"")</f>
        <v/>
      </c>
      <c r="J32" s="12" t="str">
        <f>IF(ABS('Duplicate Ext-free MC values'!J30-'Duplicate Ext-free MC values'!J31)&gt;'Error flags'!J$2,'Duplicate Ext-free MC values'!J31,"")</f>
        <v/>
      </c>
      <c r="K32" s="12" t="str">
        <f>IF(ABS('Duplicate Ext-free MC values'!K30-'Duplicate Ext-free MC values'!K31)&gt;'Error flags'!K$2,'Duplicate Ext-free MC values'!K31,"")</f>
        <v/>
      </c>
      <c r="L32" s="12" t="str">
        <f>IF(ABS('Duplicate Ext-free MC values'!L30-'Duplicate Ext-free MC values'!L31)&gt;'Error flags'!L$2,'Duplicate Ext-free MC values'!L31,"")</f>
        <v/>
      </c>
      <c r="M32" s="12" t="str">
        <f>IF(ABS('Duplicate Ext-free MC values'!M30-'Duplicate Ext-free MC values'!M31)&gt;'Error flags'!M$2,'Duplicate Ext-free MC values'!M31,"")</f>
        <v/>
      </c>
    </row>
    <row r="33" spans="1:13">
      <c r="A33" s="2">
        <f>'Duplicate Ext-free MC values'!A32</f>
        <v>16</v>
      </c>
      <c r="B33" s="69">
        <f>'Duplicate Ext-free MC values'!B32</f>
        <v>0</v>
      </c>
      <c r="C33" s="12" t="str">
        <f>IF(ABS('Duplicate Ext-free MC values'!C32-'Duplicate Ext-free MC values'!C33)&gt;'Error flags'!C$2,'Duplicate Ext-free MC values'!C32,"")</f>
        <v/>
      </c>
      <c r="D33" s="12" t="str">
        <f>IF(ABS('Duplicate Ext-free MC values'!D32-'Duplicate Ext-free MC values'!D33)&gt;'Error flags'!D$2,'Duplicate Ext-free MC values'!D32,"")</f>
        <v/>
      </c>
      <c r="E33" s="12" t="str">
        <f>IF(ABS('Duplicate Ext-free MC values'!E32-'Duplicate Ext-free MC values'!E33)&gt;'Error flags'!E$2,'Duplicate Ext-free MC values'!E32,"")</f>
        <v/>
      </c>
      <c r="F33" s="12" t="str">
        <f>IF(ABS('Duplicate Ext-free MC values'!F32-'Duplicate Ext-free MC values'!F33)&gt;'Error flags'!F$2,'Duplicate Ext-free MC values'!F32,"")</f>
        <v/>
      </c>
      <c r="G33" s="12" t="str">
        <f>IF(ABS('Duplicate Ext-free MC values'!G32-'Duplicate Ext-free MC values'!G33)&gt;'Error flags'!G$2,'Duplicate Ext-free MC values'!G32,"")</f>
        <v/>
      </c>
      <c r="H33" s="12" t="str">
        <f>IF(ABS('Duplicate Ext-free MC values'!H32-'Duplicate Ext-free MC values'!H33)&gt;'Error flags'!H$2,'Duplicate Ext-free MC values'!H32,"")</f>
        <v/>
      </c>
      <c r="I33" s="12" t="str">
        <f>IF(ABS('Duplicate Ext-free MC values'!I32-'Duplicate Ext-free MC values'!I33)&gt;'Error flags'!I$2,'Duplicate Ext-free MC values'!I32,"")</f>
        <v/>
      </c>
      <c r="J33" s="12" t="str">
        <f>IF(ABS('Duplicate Ext-free MC values'!J32-'Duplicate Ext-free MC values'!J33)&gt;'Error flags'!J$2,'Duplicate Ext-free MC values'!J32,"")</f>
        <v/>
      </c>
      <c r="K33" s="12" t="str">
        <f>IF(ABS('Duplicate Ext-free MC values'!K32-'Duplicate Ext-free MC values'!K33)&gt;'Error flags'!K$2,'Duplicate Ext-free MC values'!K32,"")</f>
        <v/>
      </c>
      <c r="L33" s="12" t="str">
        <f>IF(ABS('Duplicate Ext-free MC values'!L32-'Duplicate Ext-free MC values'!L33)&gt;'Error flags'!L$2,'Duplicate Ext-free MC values'!L32,"")</f>
        <v/>
      </c>
      <c r="M33" s="12" t="str">
        <f>IF(ABS('Duplicate Ext-free MC values'!M32-'Duplicate Ext-free MC values'!M33)&gt;'Error flags'!M$2,'Duplicate Ext-free MC values'!M32,"")</f>
        <v/>
      </c>
    </row>
    <row r="34" spans="1:13">
      <c r="A34" s="2" t="str">
        <f>'Duplicate Ext-free MC values'!A33</f>
        <v>replicate 16</v>
      </c>
      <c r="B34" s="69">
        <f>'Duplicate Ext-free MC values'!B33</f>
        <v>0</v>
      </c>
      <c r="C34" s="12" t="str">
        <f>IF(ABS('Duplicate Ext-free MC values'!C32-'Duplicate Ext-free MC values'!C33)&gt;'Error flags'!C$2,'Duplicate Ext-free MC values'!C33,"")</f>
        <v/>
      </c>
      <c r="D34" s="12" t="str">
        <f>IF(ABS('Duplicate Ext-free MC values'!D32-'Duplicate Ext-free MC values'!D33)&gt;'Error flags'!D$2,'Duplicate Ext-free MC values'!D33,"")</f>
        <v/>
      </c>
      <c r="E34" s="12" t="str">
        <f>IF(ABS('Duplicate Ext-free MC values'!E32-'Duplicate Ext-free MC values'!E33)&gt;'Error flags'!E$2,'Duplicate Ext-free MC values'!E33,"")</f>
        <v/>
      </c>
      <c r="F34" s="12" t="str">
        <f>IF(ABS('Duplicate Ext-free MC values'!F32-'Duplicate Ext-free MC values'!F33)&gt;'Error flags'!F$2,'Duplicate Ext-free MC values'!F33,"")</f>
        <v/>
      </c>
      <c r="G34" s="12" t="str">
        <f>IF(ABS('Duplicate Ext-free MC values'!G32-'Duplicate Ext-free MC values'!G33)&gt;'Error flags'!G$2,'Duplicate Ext-free MC values'!G33,"")</f>
        <v/>
      </c>
      <c r="H34" s="12" t="str">
        <f>IF(ABS('Duplicate Ext-free MC values'!H32-'Duplicate Ext-free MC values'!H33)&gt;'Error flags'!H$2,'Duplicate Ext-free MC values'!H33,"")</f>
        <v/>
      </c>
      <c r="I34" s="12" t="str">
        <f>IF(ABS('Duplicate Ext-free MC values'!I32-'Duplicate Ext-free MC values'!I33)&gt;'Error flags'!I$2,'Duplicate Ext-free MC values'!I33,"")</f>
        <v/>
      </c>
      <c r="J34" s="12" t="str">
        <f>IF(ABS('Duplicate Ext-free MC values'!J32-'Duplicate Ext-free MC values'!J33)&gt;'Error flags'!J$2,'Duplicate Ext-free MC values'!J33,"")</f>
        <v/>
      </c>
      <c r="K34" s="12" t="str">
        <f>IF(ABS('Duplicate Ext-free MC values'!K32-'Duplicate Ext-free MC values'!K33)&gt;'Error flags'!K$2,'Duplicate Ext-free MC values'!K33,"")</f>
        <v/>
      </c>
      <c r="L34" s="12" t="str">
        <f>IF(ABS('Duplicate Ext-free MC values'!L32-'Duplicate Ext-free MC values'!L33)&gt;'Error flags'!L$2,'Duplicate Ext-free MC values'!L33,"")</f>
        <v/>
      </c>
      <c r="M34" s="12" t="str">
        <f>IF(ABS('Duplicate Ext-free MC values'!M32-'Duplicate Ext-free MC values'!M33)&gt;'Error flags'!M$2,'Duplicate Ext-free MC values'!M33,"")</f>
        <v/>
      </c>
    </row>
    <row r="35" spans="1:13">
      <c r="A35" s="2">
        <f>'Duplicate Ext-free MC values'!A34</f>
        <v>17</v>
      </c>
      <c r="B35" s="69">
        <f>'Duplicate Ext-free MC values'!B34</f>
        <v>0</v>
      </c>
      <c r="C35" s="12" t="str">
        <f>IF(ABS('Duplicate Ext-free MC values'!C34-'Duplicate Ext-free MC values'!C35)&gt;'Error flags'!C$2,'Duplicate Ext-free MC values'!C34,"")</f>
        <v/>
      </c>
      <c r="D35" s="12" t="str">
        <f>IF(ABS('Duplicate Ext-free MC values'!D34-'Duplicate Ext-free MC values'!D35)&gt;'Error flags'!D$2,'Duplicate Ext-free MC values'!D34,"")</f>
        <v/>
      </c>
      <c r="E35" s="12" t="str">
        <f>IF(ABS('Duplicate Ext-free MC values'!E34-'Duplicate Ext-free MC values'!E35)&gt;'Error flags'!E$2,'Duplicate Ext-free MC values'!E34,"")</f>
        <v/>
      </c>
      <c r="F35" s="12" t="str">
        <f>IF(ABS('Duplicate Ext-free MC values'!F34-'Duplicate Ext-free MC values'!F35)&gt;'Error flags'!F$2,'Duplicate Ext-free MC values'!F34,"")</f>
        <v/>
      </c>
      <c r="G35" s="12" t="str">
        <f>IF(ABS('Duplicate Ext-free MC values'!G34-'Duplicate Ext-free MC values'!G35)&gt;'Error flags'!G$2,'Duplicate Ext-free MC values'!G34,"")</f>
        <v/>
      </c>
      <c r="H35" s="12" t="str">
        <f>IF(ABS('Duplicate Ext-free MC values'!H34-'Duplicate Ext-free MC values'!H35)&gt;'Error flags'!H$2,'Duplicate Ext-free MC values'!H34,"")</f>
        <v/>
      </c>
      <c r="I35" s="12" t="str">
        <f>IF(ABS('Duplicate Ext-free MC values'!I34-'Duplicate Ext-free MC values'!I35)&gt;'Error flags'!I$2,'Duplicate Ext-free MC values'!I34,"")</f>
        <v/>
      </c>
      <c r="J35" s="12" t="str">
        <f>IF(ABS('Duplicate Ext-free MC values'!J34-'Duplicate Ext-free MC values'!J35)&gt;'Error flags'!J$2,'Duplicate Ext-free MC values'!J34,"")</f>
        <v/>
      </c>
      <c r="K35" s="12" t="str">
        <f>IF(ABS('Duplicate Ext-free MC values'!K34-'Duplicate Ext-free MC values'!K35)&gt;'Error flags'!K$2,'Duplicate Ext-free MC values'!K34,"")</f>
        <v/>
      </c>
      <c r="L35" s="12" t="str">
        <f>IF(ABS('Duplicate Ext-free MC values'!L34-'Duplicate Ext-free MC values'!L35)&gt;'Error flags'!L$2,'Duplicate Ext-free MC values'!L34,"")</f>
        <v/>
      </c>
      <c r="M35" s="12" t="str">
        <f>IF(ABS('Duplicate Ext-free MC values'!M34-'Duplicate Ext-free MC values'!M35)&gt;'Error flags'!M$2,'Duplicate Ext-free MC values'!M34,"")</f>
        <v/>
      </c>
    </row>
    <row r="36" spans="1:13">
      <c r="A36" s="2" t="str">
        <f>'Duplicate Ext-free MC values'!A35</f>
        <v>replicate 17</v>
      </c>
      <c r="B36" s="69">
        <f>'Duplicate Ext-free MC values'!B35</f>
        <v>0</v>
      </c>
      <c r="C36" s="12" t="str">
        <f>IF(ABS('Duplicate Ext-free MC values'!C34-'Duplicate Ext-free MC values'!C35)&gt;'Error flags'!C$2,'Duplicate Ext-free MC values'!C35,"")</f>
        <v/>
      </c>
      <c r="D36" s="12" t="str">
        <f>IF(ABS('Duplicate Ext-free MC values'!D34-'Duplicate Ext-free MC values'!D35)&gt;'Error flags'!D$2,'Duplicate Ext-free MC values'!D35,"")</f>
        <v/>
      </c>
      <c r="E36" s="12" t="str">
        <f>IF(ABS('Duplicate Ext-free MC values'!E34-'Duplicate Ext-free MC values'!E35)&gt;'Error flags'!E$2,'Duplicate Ext-free MC values'!E35,"")</f>
        <v/>
      </c>
      <c r="F36" s="12" t="str">
        <f>IF(ABS('Duplicate Ext-free MC values'!F34-'Duplicate Ext-free MC values'!F35)&gt;'Error flags'!F$2,'Duplicate Ext-free MC values'!F35,"")</f>
        <v/>
      </c>
      <c r="G36" s="12" t="str">
        <f>IF(ABS('Duplicate Ext-free MC values'!G34-'Duplicate Ext-free MC values'!G35)&gt;'Error flags'!G$2,'Duplicate Ext-free MC values'!G35,"")</f>
        <v/>
      </c>
      <c r="H36" s="12" t="str">
        <f>IF(ABS('Duplicate Ext-free MC values'!H34-'Duplicate Ext-free MC values'!H35)&gt;'Error flags'!H$2,'Duplicate Ext-free MC values'!H35,"")</f>
        <v/>
      </c>
      <c r="I36" s="12" t="str">
        <f>IF(ABS('Duplicate Ext-free MC values'!I34-'Duplicate Ext-free MC values'!I35)&gt;'Error flags'!I$2,'Duplicate Ext-free MC values'!I35,"")</f>
        <v/>
      </c>
      <c r="J36" s="12" t="str">
        <f>IF(ABS('Duplicate Ext-free MC values'!J34-'Duplicate Ext-free MC values'!J35)&gt;'Error flags'!J$2,'Duplicate Ext-free MC values'!J35,"")</f>
        <v/>
      </c>
      <c r="K36" s="12" t="str">
        <f>IF(ABS('Duplicate Ext-free MC values'!K34-'Duplicate Ext-free MC values'!K35)&gt;'Error flags'!K$2,'Duplicate Ext-free MC values'!K35,"")</f>
        <v/>
      </c>
      <c r="L36" s="12" t="str">
        <f>IF(ABS('Duplicate Ext-free MC values'!L34-'Duplicate Ext-free MC values'!L35)&gt;'Error flags'!L$2,'Duplicate Ext-free MC values'!L35,"")</f>
        <v/>
      </c>
      <c r="M36" s="12" t="str">
        <f>IF(ABS('Duplicate Ext-free MC values'!M34-'Duplicate Ext-free MC values'!M35)&gt;'Error flags'!M$2,'Duplicate Ext-free MC values'!M35,"")</f>
        <v/>
      </c>
    </row>
    <row r="37" spans="1:13">
      <c r="A37" s="2">
        <f>'Duplicate Ext-free MC values'!A36</f>
        <v>18</v>
      </c>
      <c r="B37" s="69">
        <f>'Duplicate Ext-free MC values'!B36</f>
        <v>0</v>
      </c>
      <c r="C37" s="12" t="str">
        <f>IF(ABS('Duplicate Ext-free MC values'!C36-'Duplicate Ext-free MC values'!C37)&gt;'Error flags'!C$2,'Duplicate Ext-free MC values'!C36,"")</f>
        <v/>
      </c>
      <c r="D37" s="12" t="str">
        <f>IF(ABS('Duplicate Ext-free MC values'!D36-'Duplicate Ext-free MC values'!D37)&gt;'Error flags'!D$2,'Duplicate Ext-free MC values'!D36,"")</f>
        <v/>
      </c>
      <c r="E37" s="12" t="str">
        <f>IF(ABS('Duplicate Ext-free MC values'!E36-'Duplicate Ext-free MC values'!E37)&gt;'Error flags'!E$2,'Duplicate Ext-free MC values'!E36,"")</f>
        <v/>
      </c>
      <c r="F37" s="12" t="str">
        <f>IF(ABS('Duplicate Ext-free MC values'!F36-'Duplicate Ext-free MC values'!F37)&gt;'Error flags'!F$2,'Duplicate Ext-free MC values'!F36,"")</f>
        <v/>
      </c>
      <c r="G37" s="12" t="str">
        <f>IF(ABS('Duplicate Ext-free MC values'!G36-'Duplicate Ext-free MC values'!G37)&gt;'Error flags'!G$2,'Duplicate Ext-free MC values'!G36,"")</f>
        <v/>
      </c>
      <c r="H37" s="12" t="str">
        <f>IF(ABS('Duplicate Ext-free MC values'!H36-'Duplicate Ext-free MC values'!H37)&gt;'Error flags'!H$2,'Duplicate Ext-free MC values'!H36,"")</f>
        <v/>
      </c>
      <c r="I37" s="12" t="str">
        <f>IF(ABS('Duplicate Ext-free MC values'!I36-'Duplicate Ext-free MC values'!I37)&gt;'Error flags'!I$2,'Duplicate Ext-free MC values'!I36,"")</f>
        <v/>
      </c>
      <c r="J37" s="12" t="str">
        <f>IF(ABS('Duplicate Ext-free MC values'!J36-'Duplicate Ext-free MC values'!J37)&gt;'Error flags'!J$2,'Duplicate Ext-free MC values'!J36,"")</f>
        <v/>
      </c>
      <c r="K37" s="12" t="str">
        <f>IF(ABS('Duplicate Ext-free MC values'!K36-'Duplicate Ext-free MC values'!K37)&gt;'Error flags'!K$2,'Duplicate Ext-free MC values'!K36,"")</f>
        <v/>
      </c>
      <c r="L37" s="12" t="str">
        <f>IF(ABS('Duplicate Ext-free MC values'!L36-'Duplicate Ext-free MC values'!L37)&gt;'Error flags'!L$2,'Duplicate Ext-free MC values'!L36,"")</f>
        <v/>
      </c>
      <c r="M37" s="12" t="str">
        <f>IF(ABS('Duplicate Ext-free MC values'!M36-'Duplicate Ext-free MC values'!M37)&gt;'Error flags'!M$2,'Duplicate Ext-free MC values'!M36,"")</f>
        <v/>
      </c>
    </row>
    <row r="38" spans="1:13">
      <c r="A38" s="2" t="str">
        <f>'Duplicate Ext-free MC values'!A37</f>
        <v>replicate 18</v>
      </c>
      <c r="B38" s="69">
        <f>'Duplicate Ext-free MC values'!B37</f>
        <v>0</v>
      </c>
      <c r="C38" s="12" t="str">
        <f>IF(ABS('Duplicate Ext-free MC values'!C36-'Duplicate Ext-free MC values'!C37)&gt;'Error flags'!C$2,'Duplicate Ext-free MC values'!C37,"")</f>
        <v/>
      </c>
      <c r="D38" s="12" t="str">
        <f>IF(ABS('Duplicate Ext-free MC values'!D36-'Duplicate Ext-free MC values'!D37)&gt;'Error flags'!D$2,'Duplicate Ext-free MC values'!D37,"")</f>
        <v/>
      </c>
      <c r="E38" s="12" t="str">
        <f>IF(ABS('Duplicate Ext-free MC values'!E36-'Duplicate Ext-free MC values'!E37)&gt;'Error flags'!E$2,'Duplicate Ext-free MC values'!E37,"")</f>
        <v/>
      </c>
      <c r="F38" s="12" t="str">
        <f>IF(ABS('Duplicate Ext-free MC values'!F36-'Duplicate Ext-free MC values'!F37)&gt;'Error flags'!F$2,'Duplicate Ext-free MC values'!F37,"")</f>
        <v/>
      </c>
      <c r="G38" s="12" t="str">
        <f>IF(ABS('Duplicate Ext-free MC values'!G36-'Duplicate Ext-free MC values'!G37)&gt;'Error flags'!G$2,'Duplicate Ext-free MC values'!G37,"")</f>
        <v/>
      </c>
      <c r="H38" s="12" t="str">
        <f>IF(ABS('Duplicate Ext-free MC values'!H36-'Duplicate Ext-free MC values'!H37)&gt;'Error flags'!H$2,'Duplicate Ext-free MC values'!H37,"")</f>
        <v/>
      </c>
      <c r="I38" s="12" t="str">
        <f>IF(ABS('Duplicate Ext-free MC values'!I36-'Duplicate Ext-free MC values'!I37)&gt;'Error flags'!I$2,'Duplicate Ext-free MC values'!I37,"")</f>
        <v/>
      </c>
      <c r="J38" s="12" t="str">
        <f>IF(ABS('Duplicate Ext-free MC values'!J36-'Duplicate Ext-free MC values'!J37)&gt;'Error flags'!J$2,'Duplicate Ext-free MC values'!J37,"")</f>
        <v/>
      </c>
      <c r="K38" s="12" t="str">
        <f>IF(ABS('Duplicate Ext-free MC values'!K36-'Duplicate Ext-free MC values'!K37)&gt;'Error flags'!K$2,'Duplicate Ext-free MC values'!K37,"")</f>
        <v/>
      </c>
      <c r="L38" s="12" t="str">
        <f>IF(ABS('Duplicate Ext-free MC values'!L36-'Duplicate Ext-free MC values'!L37)&gt;'Error flags'!L$2,'Duplicate Ext-free MC values'!L37,"")</f>
        <v/>
      </c>
      <c r="M38" s="12" t="str">
        <f>IF(ABS('Duplicate Ext-free MC values'!M36-'Duplicate Ext-free MC values'!M37)&gt;'Error flags'!M$2,'Duplicate Ext-free MC values'!M37,"")</f>
        <v/>
      </c>
    </row>
    <row r="39" spans="1:13">
      <c r="A39" s="2">
        <f>'Duplicate Ext-free MC values'!A38</f>
        <v>19</v>
      </c>
      <c r="B39" s="69">
        <f>'Duplicate Ext-free MC values'!B38</f>
        <v>0</v>
      </c>
      <c r="C39" s="12" t="str">
        <f>IF(ABS('Duplicate Ext-free MC values'!C38-'Duplicate Ext-free MC values'!C39)&gt;'Error flags'!C$2,'Duplicate Ext-free MC values'!C38,"")</f>
        <v/>
      </c>
      <c r="D39" s="12" t="str">
        <f>IF(ABS('Duplicate Ext-free MC values'!D38-'Duplicate Ext-free MC values'!D39)&gt;'Error flags'!D$2,'Duplicate Ext-free MC values'!D38,"")</f>
        <v/>
      </c>
      <c r="E39" s="12" t="str">
        <f>IF(ABS('Duplicate Ext-free MC values'!E38-'Duplicate Ext-free MC values'!E39)&gt;'Error flags'!E$2,'Duplicate Ext-free MC values'!E38,"")</f>
        <v/>
      </c>
      <c r="F39" s="12" t="str">
        <f>IF(ABS('Duplicate Ext-free MC values'!F38-'Duplicate Ext-free MC values'!F39)&gt;'Error flags'!F$2,'Duplicate Ext-free MC values'!F38,"")</f>
        <v/>
      </c>
      <c r="G39" s="12" t="str">
        <f>IF(ABS('Duplicate Ext-free MC values'!G38-'Duplicate Ext-free MC values'!G39)&gt;'Error flags'!G$2,'Duplicate Ext-free MC values'!G38,"")</f>
        <v/>
      </c>
      <c r="H39" s="12" t="str">
        <f>IF(ABS('Duplicate Ext-free MC values'!H38-'Duplicate Ext-free MC values'!H39)&gt;'Error flags'!H$2,'Duplicate Ext-free MC values'!H38,"")</f>
        <v/>
      </c>
      <c r="I39" s="12" t="str">
        <f>IF(ABS('Duplicate Ext-free MC values'!I38-'Duplicate Ext-free MC values'!I39)&gt;'Error flags'!I$2,'Duplicate Ext-free MC values'!I38,"")</f>
        <v/>
      </c>
      <c r="J39" s="12" t="str">
        <f>IF(ABS('Duplicate Ext-free MC values'!J38-'Duplicate Ext-free MC values'!J39)&gt;'Error flags'!J$2,'Duplicate Ext-free MC values'!J38,"")</f>
        <v/>
      </c>
      <c r="K39" s="12" t="str">
        <f>IF(ABS('Duplicate Ext-free MC values'!K38-'Duplicate Ext-free MC values'!K39)&gt;'Error flags'!K$2,'Duplicate Ext-free MC values'!K38,"")</f>
        <v/>
      </c>
      <c r="L39" s="12" t="str">
        <f>IF(ABS('Duplicate Ext-free MC values'!L38-'Duplicate Ext-free MC values'!L39)&gt;'Error flags'!L$2,'Duplicate Ext-free MC values'!L38,"")</f>
        <v/>
      </c>
      <c r="M39" s="12" t="str">
        <f>IF(ABS('Duplicate Ext-free MC values'!M38-'Duplicate Ext-free MC values'!M39)&gt;'Error flags'!M$2,'Duplicate Ext-free MC values'!M38,"")</f>
        <v/>
      </c>
    </row>
    <row r="40" spans="1:13">
      <c r="A40" s="2" t="str">
        <f>'Duplicate Ext-free MC values'!A39</f>
        <v>replicate 19</v>
      </c>
      <c r="B40" s="69">
        <f>'Duplicate Ext-free MC values'!B39</f>
        <v>0</v>
      </c>
      <c r="C40" s="12" t="str">
        <f>IF(ABS('Duplicate Ext-free MC values'!C38-'Duplicate Ext-free MC values'!C39)&gt;'Error flags'!C$2,'Duplicate Ext-free MC values'!C39,"")</f>
        <v/>
      </c>
      <c r="D40" s="12" t="str">
        <f>IF(ABS('Duplicate Ext-free MC values'!D38-'Duplicate Ext-free MC values'!D39)&gt;'Error flags'!D$2,'Duplicate Ext-free MC values'!D39,"")</f>
        <v/>
      </c>
      <c r="E40" s="12" t="str">
        <f>IF(ABS('Duplicate Ext-free MC values'!E38-'Duplicate Ext-free MC values'!E39)&gt;'Error flags'!E$2,'Duplicate Ext-free MC values'!E39,"")</f>
        <v/>
      </c>
      <c r="F40" s="12" t="str">
        <f>IF(ABS('Duplicate Ext-free MC values'!F38-'Duplicate Ext-free MC values'!F39)&gt;'Error flags'!F$2,'Duplicate Ext-free MC values'!F39,"")</f>
        <v/>
      </c>
      <c r="G40" s="12" t="str">
        <f>IF(ABS('Duplicate Ext-free MC values'!G38-'Duplicate Ext-free MC values'!G39)&gt;'Error flags'!G$2,'Duplicate Ext-free MC values'!G39,"")</f>
        <v/>
      </c>
      <c r="H40" s="12" t="str">
        <f>IF(ABS('Duplicate Ext-free MC values'!H38-'Duplicate Ext-free MC values'!H39)&gt;'Error flags'!H$2,'Duplicate Ext-free MC values'!H39,"")</f>
        <v/>
      </c>
      <c r="I40" s="12" t="str">
        <f>IF(ABS('Duplicate Ext-free MC values'!I38-'Duplicate Ext-free MC values'!I39)&gt;'Error flags'!I$2,'Duplicate Ext-free MC values'!I39,"")</f>
        <v/>
      </c>
      <c r="J40" s="12" t="str">
        <f>IF(ABS('Duplicate Ext-free MC values'!J38-'Duplicate Ext-free MC values'!J39)&gt;'Error flags'!J$2,'Duplicate Ext-free MC values'!J39,"")</f>
        <v/>
      </c>
      <c r="K40" s="12" t="str">
        <f>IF(ABS('Duplicate Ext-free MC values'!K38-'Duplicate Ext-free MC values'!K39)&gt;'Error flags'!K$2,'Duplicate Ext-free MC values'!K39,"")</f>
        <v/>
      </c>
      <c r="L40" s="12" t="str">
        <f>IF(ABS('Duplicate Ext-free MC values'!L38-'Duplicate Ext-free MC values'!L39)&gt;'Error flags'!L$2,'Duplicate Ext-free MC values'!L39,"")</f>
        <v/>
      </c>
      <c r="M40" s="12" t="str">
        <f>IF(ABS('Duplicate Ext-free MC values'!M38-'Duplicate Ext-free MC values'!M39)&gt;'Error flags'!M$2,'Duplicate Ext-free MC values'!M39,"")</f>
        <v/>
      </c>
    </row>
    <row r="41" spans="1:13">
      <c r="A41" s="2">
        <f>'Duplicate Ext-free MC values'!A40</f>
        <v>20</v>
      </c>
      <c r="B41" s="69">
        <f>'Duplicate Ext-free MC values'!B40</f>
        <v>0</v>
      </c>
      <c r="C41" s="12" t="str">
        <f>IF(ABS('Duplicate Ext-free MC values'!C40-'Duplicate Ext-free MC values'!C41)&gt;'Error flags'!C$2,'Duplicate Ext-free MC values'!C40,"")</f>
        <v/>
      </c>
      <c r="D41" s="12" t="str">
        <f>IF(ABS('Duplicate Ext-free MC values'!D40-'Duplicate Ext-free MC values'!D41)&gt;'Error flags'!D$2,'Duplicate Ext-free MC values'!D40,"")</f>
        <v/>
      </c>
      <c r="E41" s="12" t="str">
        <f>IF(ABS('Duplicate Ext-free MC values'!E40-'Duplicate Ext-free MC values'!E41)&gt;'Error flags'!E$2,'Duplicate Ext-free MC values'!E40,"")</f>
        <v/>
      </c>
      <c r="F41" s="12" t="str">
        <f>IF(ABS('Duplicate Ext-free MC values'!F40-'Duplicate Ext-free MC values'!F41)&gt;'Error flags'!F$2,'Duplicate Ext-free MC values'!F40,"")</f>
        <v/>
      </c>
      <c r="G41" s="12" t="str">
        <f>IF(ABS('Duplicate Ext-free MC values'!G40-'Duplicate Ext-free MC values'!G41)&gt;'Error flags'!G$2,'Duplicate Ext-free MC values'!G40,"")</f>
        <v/>
      </c>
      <c r="H41" s="12" t="str">
        <f>IF(ABS('Duplicate Ext-free MC values'!H40-'Duplicate Ext-free MC values'!H41)&gt;'Error flags'!H$2,'Duplicate Ext-free MC values'!H40,"")</f>
        <v/>
      </c>
      <c r="I41" s="12" t="str">
        <f>IF(ABS('Duplicate Ext-free MC values'!I40-'Duplicate Ext-free MC values'!I41)&gt;'Error flags'!I$2,'Duplicate Ext-free MC values'!I40,"")</f>
        <v/>
      </c>
      <c r="J41" s="12" t="str">
        <f>IF(ABS('Duplicate Ext-free MC values'!J40-'Duplicate Ext-free MC values'!J41)&gt;'Error flags'!J$2,'Duplicate Ext-free MC values'!J40,"")</f>
        <v/>
      </c>
      <c r="K41" s="12" t="str">
        <f>IF(ABS('Duplicate Ext-free MC values'!K40-'Duplicate Ext-free MC values'!K41)&gt;'Error flags'!K$2,'Duplicate Ext-free MC values'!K40,"")</f>
        <v/>
      </c>
      <c r="L41" s="12" t="str">
        <f>IF(ABS('Duplicate Ext-free MC values'!L40-'Duplicate Ext-free MC values'!L41)&gt;'Error flags'!L$2,'Duplicate Ext-free MC values'!L40,"")</f>
        <v/>
      </c>
      <c r="M41" s="12" t="str">
        <f>IF(ABS('Duplicate Ext-free MC values'!M40-'Duplicate Ext-free MC values'!M41)&gt;'Error flags'!M$2,'Duplicate Ext-free MC values'!M40,"")</f>
        <v/>
      </c>
    </row>
    <row r="42" spans="1:13">
      <c r="A42" s="2" t="str">
        <f>'Duplicate Ext-free MC values'!A41</f>
        <v>replicate 20</v>
      </c>
      <c r="B42" s="69">
        <f>'Duplicate Ext-free MC values'!B41</f>
        <v>0</v>
      </c>
      <c r="C42" s="12" t="str">
        <f>IF(ABS('Duplicate Ext-free MC values'!C40-'Duplicate Ext-free MC values'!C41)&gt;'Error flags'!C$2,'Duplicate Ext-free MC values'!C41,"")</f>
        <v/>
      </c>
      <c r="D42" s="12" t="str">
        <f>IF(ABS('Duplicate Ext-free MC values'!D40-'Duplicate Ext-free MC values'!D41)&gt;'Error flags'!D$2,'Duplicate Ext-free MC values'!D41,"")</f>
        <v/>
      </c>
      <c r="E42" s="12" t="str">
        <f>IF(ABS('Duplicate Ext-free MC values'!E40-'Duplicate Ext-free MC values'!E41)&gt;'Error flags'!E$2,'Duplicate Ext-free MC values'!E41,"")</f>
        <v/>
      </c>
      <c r="F42" s="12" t="str">
        <f>IF(ABS('Duplicate Ext-free MC values'!F40-'Duplicate Ext-free MC values'!F41)&gt;'Error flags'!F$2,'Duplicate Ext-free MC values'!F41,"")</f>
        <v/>
      </c>
      <c r="G42" s="12" t="str">
        <f>IF(ABS('Duplicate Ext-free MC values'!G40-'Duplicate Ext-free MC values'!G41)&gt;'Error flags'!G$2,'Duplicate Ext-free MC values'!G41,"")</f>
        <v/>
      </c>
      <c r="H42" s="12" t="str">
        <f>IF(ABS('Duplicate Ext-free MC values'!H40-'Duplicate Ext-free MC values'!H41)&gt;'Error flags'!H$2,'Duplicate Ext-free MC values'!H41,"")</f>
        <v/>
      </c>
      <c r="I42" s="12" t="str">
        <f>IF(ABS('Duplicate Ext-free MC values'!I40-'Duplicate Ext-free MC values'!I41)&gt;'Error flags'!I$2,'Duplicate Ext-free MC values'!I41,"")</f>
        <v/>
      </c>
      <c r="J42" s="12" t="str">
        <f>IF(ABS('Duplicate Ext-free MC values'!J40-'Duplicate Ext-free MC values'!J41)&gt;'Error flags'!J$2,'Duplicate Ext-free MC values'!J41,"")</f>
        <v/>
      </c>
      <c r="K42" s="12" t="str">
        <f>IF(ABS('Duplicate Ext-free MC values'!K40-'Duplicate Ext-free MC values'!K41)&gt;'Error flags'!K$2,'Duplicate Ext-free MC values'!K41,"")</f>
        <v/>
      </c>
      <c r="L42" s="12" t="str">
        <f>IF(ABS('Duplicate Ext-free MC values'!L40-'Duplicate Ext-free MC values'!L41)&gt;'Error flags'!L$2,'Duplicate Ext-free MC values'!L41,"")</f>
        <v/>
      </c>
      <c r="M42" s="12" t="str">
        <f>IF(ABS('Duplicate Ext-free MC values'!M40-'Duplicate Ext-free MC values'!M41)&gt;'Error flags'!M$2,'Duplicate Ext-free MC values'!M41,"")</f>
        <v/>
      </c>
    </row>
    <row r="43" spans="1:13">
      <c r="A43" s="2">
        <f>'Duplicate Ext-free MC values'!A42</f>
        <v>21</v>
      </c>
      <c r="B43" s="69">
        <f>'Duplicate Ext-free MC values'!B42</f>
        <v>0</v>
      </c>
      <c r="C43" s="12" t="str">
        <f>IF(ABS('Duplicate Ext-free MC values'!C42-'Duplicate Ext-free MC values'!C43)&gt;'Error flags'!C$2,'Duplicate Ext-free MC values'!C42,"")</f>
        <v/>
      </c>
      <c r="D43" s="12" t="str">
        <f>IF(ABS('Duplicate Ext-free MC values'!D42-'Duplicate Ext-free MC values'!D43)&gt;'Error flags'!D$2,'Duplicate Ext-free MC values'!D42,"")</f>
        <v/>
      </c>
      <c r="E43" s="12" t="str">
        <f>IF(ABS('Duplicate Ext-free MC values'!E42-'Duplicate Ext-free MC values'!E43)&gt;'Error flags'!E$2,'Duplicate Ext-free MC values'!E42,"")</f>
        <v/>
      </c>
      <c r="F43" s="12" t="str">
        <f>IF(ABS('Duplicate Ext-free MC values'!F42-'Duplicate Ext-free MC values'!F43)&gt;'Error flags'!F$2,'Duplicate Ext-free MC values'!F42,"")</f>
        <v/>
      </c>
      <c r="G43" s="12" t="str">
        <f>IF(ABS('Duplicate Ext-free MC values'!G42-'Duplicate Ext-free MC values'!G43)&gt;'Error flags'!G$2,'Duplicate Ext-free MC values'!G42,"")</f>
        <v/>
      </c>
      <c r="H43" s="12" t="str">
        <f>IF(ABS('Duplicate Ext-free MC values'!H42-'Duplicate Ext-free MC values'!H43)&gt;'Error flags'!H$2,'Duplicate Ext-free MC values'!H42,"")</f>
        <v/>
      </c>
      <c r="I43" s="12" t="str">
        <f>IF(ABS('Duplicate Ext-free MC values'!I42-'Duplicate Ext-free MC values'!I43)&gt;'Error flags'!I$2,'Duplicate Ext-free MC values'!I42,"")</f>
        <v/>
      </c>
      <c r="J43" s="12" t="str">
        <f>IF(ABS('Duplicate Ext-free MC values'!J42-'Duplicate Ext-free MC values'!J43)&gt;'Error flags'!J$2,'Duplicate Ext-free MC values'!J42,"")</f>
        <v/>
      </c>
      <c r="K43" s="12" t="str">
        <f>IF(ABS('Duplicate Ext-free MC values'!K42-'Duplicate Ext-free MC values'!K43)&gt;'Error flags'!K$2,'Duplicate Ext-free MC values'!K42,"")</f>
        <v/>
      </c>
      <c r="L43" s="12" t="str">
        <f>IF(ABS('Duplicate Ext-free MC values'!L42-'Duplicate Ext-free MC values'!L43)&gt;'Error flags'!L$2,'Duplicate Ext-free MC values'!L42,"")</f>
        <v/>
      </c>
      <c r="M43" s="12" t="str">
        <f>IF(ABS('Duplicate Ext-free MC values'!M42-'Duplicate Ext-free MC values'!M43)&gt;'Error flags'!M$2,'Duplicate Ext-free MC values'!M42,"")</f>
        <v/>
      </c>
    </row>
    <row r="44" spans="1:13">
      <c r="A44" s="2" t="str">
        <f>'Duplicate Ext-free MC values'!A43</f>
        <v>replicate 21</v>
      </c>
      <c r="B44" s="69">
        <f>'Duplicate Ext-free MC values'!B43</f>
        <v>0</v>
      </c>
      <c r="C44" s="12" t="str">
        <f>IF(ABS('Duplicate Ext-free MC values'!C42-'Duplicate Ext-free MC values'!C43)&gt;'Error flags'!C$2,'Duplicate Ext-free MC values'!C43,"")</f>
        <v/>
      </c>
      <c r="D44" s="12" t="str">
        <f>IF(ABS('Duplicate Ext-free MC values'!D42-'Duplicate Ext-free MC values'!D43)&gt;'Error flags'!D$2,'Duplicate Ext-free MC values'!D43,"")</f>
        <v/>
      </c>
      <c r="E44" s="12" t="str">
        <f>IF(ABS('Duplicate Ext-free MC values'!E42-'Duplicate Ext-free MC values'!E43)&gt;'Error flags'!E$2,'Duplicate Ext-free MC values'!E43,"")</f>
        <v/>
      </c>
      <c r="F44" s="12" t="str">
        <f>IF(ABS('Duplicate Ext-free MC values'!F42-'Duplicate Ext-free MC values'!F43)&gt;'Error flags'!F$2,'Duplicate Ext-free MC values'!F43,"")</f>
        <v/>
      </c>
      <c r="G44" s="12" t="str">
        <f>IF(ABS('Duplicate Ext-free MC values'!G42-'Duplicate Ext-free MC values'!G43)&gt;'Error flags'!G$2,'Duplicate Ext-free MC values'!G43,"")</f>
        <v/>
      </c>
      <c r="H44" s="12" t="str">
        <f>IF(ABS('Duplicate Ext-free MC values'!H42-'Duplicate Ext-free MC values'!H43)&gt;'Error flags'!H$2,'Duplicate Ext-free MC values'!H43,"")</f>
        <v/>
      </c>
      <c r="I44" s="12" t="str">
        <f>IF(ABS('Duplicate Ext-free MC values'!I42-'Duplicate Ext-free MC values'!I43)&gt;'Error flags'!I$2,'Duplicate Ext-free MC values'!I43,"")</f>
        <v/>
      </c>
      <c r="J44" s="12" t="str">
        <f>IF(ABS('Duplicate Ext-free MC values'!J42-'Duplicate Ext-free MC values'!J43)&gt;'Error flags'!J$2,'Duplicate Ext-free MC values'!J43,"")</f>
        <v/>
      </c>
      <c r="K44" s="12" t="str">
        <f>IF(ABS('Duplicate Ext-free MC values'!K42-'Duplicate Ext-free MC values'!K43)&gt;'Error flags'!K$2,'Duplicate Ext-free MC values'!K43,"")</f>
        <v/>
      </c>
      <c r="L44" s="12" t="str">
        <f>IF(ABS('Duplicate Ext-free MC values'!L42-'Duplicate Ext-free MC values'!L43)&gt;'Error flags'!L$2,'Duplicate Ext-free MC values'!L43,"")</f>
        <v/>
      </c>
      <c r="M44" s="12" t="str">
        <f>IF(ABS('Duplicate Ext-free MC values'!M42-'Duplicate Ext-free MC values'!M43)&gt;'Error flags'!M$2,'Duplicate Ext-free MC values'!M43,"")</f>
        <v/>
      </c>
    </row>
    <row r="45" spans="1:13">
      <c r="A45" s="2">
        <f>'Duplicate Ext-free MC values'!A44</f>
        <v>22</v>
      </c>
      <c r="B45" s="69">
        <f>'Duplicate Ext-free MC values'!B44</f>
        <v>0</v>
      </c>
      <c r="C45" s="12" t="str">
        <f>IF(ABS('Duplicate Ext-free MC values'!C44-'Duplicate Ext-free MC values'!C45)&gt;'Error flags'!C$2,'Duplicate Ext-free MC values'!C44,"")</f>
        <v/>
      </c>
      <c r="D45" s="12" t="str">
        <f>IF(ABS('Duplicate Ext-free MC values'!D44-'Duplicate Ext-free MC values'!D45)&gt;'Error flags'!D$2,'Duplicate Ext-free MC values'!D44,"")</f>
        <v/>
      </c>
      <c r="E45" s="12" t="str">
        <f>IF(ABS('Duplicate Ext-free MC values'!E44-'Duplicate Ext-free MC values'!E45)&gt;'Error flags'!E$2,'Duplicate Ext-free MC values'!E44,"")</f>
        <v/>
      </c>
      <c r="F45" s="12" t="str">
        <f>IF(ABS('Duplicate Ext-free MC values'!F44-'Duplicate Ext-free MC values'!F45)&gt;'Error flags'!F$2,'Duplicate Ext-free MC values'!F44,"")</f>
        <v/>
      </c>
      <c r="G45" s="12" t="str">
        <f>IF(ABS('Duplicate Ext-free MC values'!G44-'Duplicate Ext-free MC values'!G45)&gt;'Error flags'!G$2,'Duplicate Ext-free MC values'!G44,"")</f>
        <v/>
      </c>
      <c r="H45" s="12" t="str">
        <f>IF(ABS('Duplicate Ext-free MC values'!H44-'Duplicate Ext-free MC values'!H45)&gt;'Error flags'!H$2,'Duplicate Ext-free MC values'!H44,"")</f>
        <v/>
      </c>
      <c r="I45" s="12" t="str">
        <f>IF(ABS('Duplicate Ext-free MC values'!I44-'Duplicate Ext-free MC values'!I45)&gt;'Error flags'!I$2,'Duplicate Ext-free MC values'!I44,"")</f>
        <v/>
      </c>
      <c r="J45" s="12" t="str">
        <f>IF(ABS('Duplicate Ext-free MC values'!J44-'Duplicate Ext-free MC values'!J45)&gt;'Error flags'!J$2,'Duplicate Ext-free MC values'!J44,"")</f>
        <v/>
      </c>
      <c r="K45" s="12" t="str">
        <f>IF(ABS('Duplicate Ext-free MC values'!K44-'Duplicate Ext-free MC values'!K45)&gt;'Error flags'!K$2,'Duplicate Ext-free MC values'!K44,"")</f>
        <v/>
      </c>
      <c r="L45" s="12" t="str">
        <f>IF(ABS('Duplicate Ext-free MC values'!L44-'Duplicate Ext-free MC values'!L45)&gt;'Error flags'!L$2,'Duplicate Ext-free MC values'!L44,"")</f>
        <v/>
      </c>
      <c r="M45" s="12" t="str">
        <f>IF(ABS('Duplicate Ext-free MC values'!M44-'Duplicate Ext-free MC values'!M45)&gt;'Error flags'!M$2,'Duplicate Ext-free MC values'!M44,"")</f>
        <v/>
      </c>
    </row>
    <row r="46" spans="1:13">
      <c r="A46" s="2" t="str">
        <f>'Duplicate Ext-free MC values'!A45</f>
        <v>replicate 22</v>
      </c>
      <c r="B46" s="69">
        <f>'Duplicate Ext-free MC values'!B45</f>
        <v>0</v>
      </c>
      <c r="C46" s="12" t="str">
        <f>IF(ABS('Duplicate Ext-free MC values'!C44-'Duplicate Ext-free MC values'!C45)&gt;'Error flags'!C$2,'Duplicate Ext-free MC values'!C45,"")</f>
        <v/>
      </c>
      <c r="D46" s="12" t="str">
        <f>IF(ABS('Duplicate Ext-free MC values'!D44-'Duplicate Ext-free MC values'!D45)&gt;'Error flags'!D$2,'Duplicate Ext-free MC values'!D45,"")</f>
        <v/>
      </c>
      <c r="E46" s="12" t="str">
        <f>IF(ABS('Duplicate Ext-free MC values'!E44-'Duplicate Ext-free MC values'!E45)&gt;'Error flags'!E$2,'Duplicate Ext-free MC values'!E45,"")</f>
        <v/>
      </c>
      <c r="F46" s="12" t="str">
        <f>IF(ABS('Duplicate Ext-free MC values'!F44-'Duplicate Ext-free MC values'!F45)&gt;'Error flags'!F$2,'Duplicate Ext-free MC values'!F45,"")</f>
        <v/>
      </c>
      <c r="G46" s="12" t="str">
        <f>IF(ABS('Duplicate Ext-free MC values'!G44-'Duplicate Ext-free MC values'!G45)&gt;'Error flags'!G$2,'Duplicate Ext-free MC values'!G45,"")</f>
        <v/>
      </c>
      <c r="H46" s="12" t="str">
        <f>IF(ABS('Duplicate Ext-free MC values'!H44-'Duplicate Ext-free MC values'!H45)&gt;'Error flags'!H$2,'Duplicate Ext-free MC values'!H45,"")</f>
        <v/>
      </c>
      <c r="I46" s="12" t="str">
        <f>IF(ABS('Duplicate Ext-free MC values'!I44-'Duplicate Ext-free MC values'!I45)&gt;'Error flags'!I$2,'Duplicate Ext-free MC values'!I45,"")</f>
        <v/>
      </c>
      <c r="J46" s="12" t="str">
        <f>IF(ABS('Duplicate Ext-free MC values'!J44-'Duplicate Ext-free MC values'!J45)&gt;'Error flags'!J$2,'Duplicate Ext-free MC values'!J45,"")</f>
        <v/>
      </c>
      <c r="K46" s="12" t="str">
        <f>IF(ABS('Duplicate Ext-free MC values'!K44-'Duplicate Ext-free MC values'!K45)&gt;'Error flags'!K$2,'Duplicate Ext-free MC values'!K45,"")</f>
        <v/>
      </c>
      <c r="L46" s="12" t="str">
        <f>IF(ABS('Duplicate Ext-free MC values'!L44-'Duplicate Ext-free MC values'!L45)&gt;'Error flags'!L$2,'Duplicate Ext-free MC values'!L45,"")</f>
        <v/>
      </c>
      <c r="M46" s="12" t="str">
        <f>IF(ABS('Duplicate Ext-free MC values'!M44-'Duplicate Ext-free MC values'!M45)&gt;'Error flags'!M$2,'Duplicate Ext-free MC values'!M45,"")</f>
        <v/>
      </c>
    </row>
    <row r="47" spans="1:13">
      <c r="A47" s="2">
        <f>'Duplicate Ext-free MC values'!A46</f>
        <v>23</v>
      </c>
      <c r="B47" s="69">
        <f>'Duplicate Ext-free MC values'!B46</f>
        <v>0</v>
      </c>
      <c r="C47" s="12" t="str">
        <f>IF(ABS('Duplicate Ext-free MC values'!C46-'Duplicate Ext-free MC values'!C47)&gt;'Error flags'!C$2,'Duplicate Ext-free MC values'!C46,"")</f>
        <v/>
      </c>
      <c r="D47" s="12" t="str">
        <f>IF(ABS('Duplicate Ext-free MC values'!D46-'Duplicate Ext-free MC values'!D47)&gt;'Error flags'!D$2,'Duplicate Ext-free MC values'!D46,"")</f>
        <v/>
      </c>
      <c r="E47" s="12" t="str">
        <f>IF(ABS('Duplicate Ext-free MC values'!E46-'Duplicate Ext-free MC values'!E47)&gt;'Error flags'!E$2,'Duplicate Ext-free MC values'!E46,"")</f>
        <v/>
      </c>
      <c r="F47" s="12" t="str">
        <f>IF(ABS('Duplicate Ext-free MC values'!F46-'Duplicate Ext-free MC values'!F47)&gt;'Error flags'!F$2,'Duplicate Ext-free MC values'!F46,"")</f>
        <v/>
      </c>
      <c r="G47" s="12" t="str">
        <f>IF(ABS('Duplicate Ext-free MC values'!G46-'Duplicate Ext-free MC values'!G47)&gt;'Error flags'!G$2,'Duplicate Ext-free MC values'!G46,"")</f>
        <v/>
      </c>
      <c r="H47" s="12" t="str">
        <f>IF(ABS('Duplicate Ext-free MC values'!H46-'Duplicate Ext-free MC values'!H47)&gt;'Error flags'!H$2,'Duplicate Ext-free MC values'!H46,"")</f>
        <v/>
      </c>
      <c r="I47" s="12" t="str">
        <f>IF(ABS('Duplicate Ext-free MC values'!I46-'Duplicate Ext-free MC values'!I47)&gt;'Error flags'!I$2,'Duplicate Ext-free MC values'!I46,"")</f>
        <v/>
      </c>
      <c r="J47" s="12" t="str">
        <f>IF(ABS('Duplicate Ext-free MC values'!J46-'Duplicate Ext-free MC values'!J47)&gt;'Error flags'!J$2,'Duplicate Ext-free MC values'!J46,"")</f>
        <v/>
      </c>
      <c r="K47" s="12" t="str">
        <f>IF(ABS('Duplicate Ext-free MC values'!K46-'Duplicate Ext-free MC values'!K47)&gt;'Error flags'!K$2,'Duplicate Ext-free MC values'!K46,"")</f>
        <v/>
      </c>
      <c r="L47" s="12" t="str">
        <f>IF(ABS('Duplicate Ext-free MC values'!L46-'Duplicate Ext-free MC values'!L47)&gt;'Error flags'!L$2,'Duplicate Ext-free MC values'!L46,"")</f>
        <v/>
      </c>
      <c r="M47" s="12" t="str">
        <f>IF(ABS('Duplicate Ext-free MC values'!M46-'Duplicate Ext-free MC values'!M47)&gt;'Error flags'!M$2,'Duplicate Ext-free MC values'!M46,"")</f>
        <v/>
      </c>
    </row>
    <row r="48" spans="1:13">
      <c r="A48" s="2" t="str">
        <f>'Duplicate Ext-free MC values'!A47</f>
        <v>replicate 23</v>
      </c>
      <c r="B48" s="69">
        <f>'Duplicate Ext-free MC values'!B47</f>
        <v>0</v>
      </c>
      <c r="C48" s="12" t="str">
        <f>IF(ABS('Duplicate Ext-free MC values'!C46-'Duplicate Ext-free MC values'!C47)&gt;'Error flags'!C$2,'Duplicate Ext-free MC values'!C47,"")</f>
        <v/>
      </c>
      <c r="D48" s="12" t="str">
        <f>IF(ABS('Duplicate Ext-free MC values'!D46-'Duplicate Ext-free MC values'!D47)&gt;'Error flags'!D$2,'Duplicate Ext-free MC values'!D47,"")</f>
        <v/>
      </c>
      <c r="E48" s="12" t="str">
        <f>IF(ABS('Duplicate Ext-free MC values'!E46-'Duplicate Ext-free MC values'!E47)&gt;'Error flags'!E$2,'Duplicate Ext-free MC values'!E47,"")</f>
        <v/>
      </c>
      <c r="F48" s="12" t="str">
        <f>IF(ABS('Duplicate Ext-free MC values'!F46-'Duplicate Ext-free MC values'!F47)&gt;'Error flags'!F$2,'Duplicate Ext-free MC values'!F47,"")</f>
        <v/>
      </c>
      <c r="G48" s="12" t="str">
        <f>IF(ABS('Duplicate Ext-free MC values'!G46-'Duplicate Ext-free MC values'!G47)&gt;'Error flags'!G$2,'Duplicate Ext-free MC values'!G47,"")</f>
        <v/>
      </c>
      <c r="H48" s="12" t="str">
        <f>IF(ABS('Duplicate Ext-free MC values'!H46-'Duplicate Ext-free MC values'!H47)&gt;'Error flags'!H$2,'Duplicate Ext-free MC values'!H47,"")</f>
        <v/>
      </c>
      <c r="I48" s="12" t="str">
        <f>IF(ABS('Duplicate Ext-free MC values'!I46-'Duplicate Ext-free MC values'!I47)&gt;'Error flags'!I$2,'Duplicate Ext-free MC values'!I47,"")</f>
        <v/>
      </c>
      <c r="J48" s="12" t="str">
        <f>IF(ABS('Duplicate Ext-free MC values'!J46-'Duplicate Ext-free MC values'!J47)&gt;'Error flags'!J$2,'Duplicate Ext-free MC values'!J47,"")</f>
        <v/>
      </c>
      <c r="K48" s="12" t="str">
        <f>IF(ABS('Duplicate Ext-free MC values'!K46-'Duplicate Ext-free MC values'!K47)&gt;'Error flags'!K$2,'Duplicate Ext-free MC values'!K47,"")</f>
        <v/>
      </c>
      <c r="L48" s="12" t="str">
        <f>IF(ABS('Duplicate Ext-free MC values'!L46-'Duplicate Ext-free MC values'!L47)&gt;'Error flags'!L$2,'Duplicate Ext-free MC values'!L47,"")</f>
        <v/>
      </c>
      <c r="M48" s="12" t="str">
        <f>IF(ABS('Duplicate Ext-free MC values'!M46-'Duplicate Ext-free MC values'!M47)&gt;'Error flags'!M$2,'Duplicate Ext-free MC values'!M47,"")</f>
        <v/>
      </c>
    </row>
    <row r="49" spans="1:13">
      <c r="A49" s="2">
        <f>'Duplicate Ext-free MC values'!A48</f>
        <v>24</v>
      </c>
      <c r="B49" s="69">
        <f>'Duplicate Ext-free MC values'!B48</f>
        <v>0</v>
      </c>
      <c r="C49" s="12" t="str">
        <f>IF(ABS('Duplicate Ext-free MC values'!C48-'Duplicate Ext-free MC values'!C49)&gt;'Error flags'!C$2,'Duplicate Ext-free MC values'!C48,"")</f>
        <v/>
      </c>
      <c r="D49" s="12" t="str">
        <f>IF(ABS('Duplicate Ext-free MC values'!D48-'Duplicate Ext-free MC values'!D49)&gt;'Error flags'!D$2,'Duplicate Ext-free MC values'!D48,"")</f>
        <v/>
      </c>
      <c r="E49" s="12" t="str">
        <f>IF(ABS('Duplicate Ext-free MC values'!E48-'Duplicate Ext-free MC values'!E49)&gt;'Error flags'!E$2,'Duplicate Ext-free MC values'!E48,"")</f>
        <v/>
      </c>
      <c r="F49" s="12" t="str">
        <f>IF(ABS('Duplicate Ext-free MC values'!F48-'Duplicate Ext-free MC values'!F49)&gt;'Error flags'!F$2,'Duplicate Ext-free MC values'!F48,"")</f>
        <v/>
      </c>
      <c r="G49" s="12" t="str">
        <f>IF(ABS('Duplicate Ext-free MC values'!G48-'Duplicate Ext-free MC values'!G49)&gt;'Error flags'!G$2,'Duplicate Ext-free MC values'!G48,"")</f>
        <v/>
      </c>
      <c r="H49" s="12" t="str">
        <f>IF(ABS('Duplicate Ext-free MC values'!H48-'Duplicate Ext-free MC values'!H49)&gt;'Error flags'!H$2,'Duplicate Ext-free MC values'!H48,"")</f>
        <v/>
      </c>
      <c r="I49" s="12" t="str">
        <f>IF(ABS('Duplicate Ext-free MC values'!I48-'Duplicate Ext-free MC values'!I49)&gt;'Error flags'!I$2,'Duplicate Ext-free MC values'!I48,"")</f>
        <v/>
      </c>
      <c r="J49" s="12" t="str">
        <f>IF(ABS('Duplicate Ext-free MC values'!J48-'Duplicate Ext-free MC values'!J49)&gt;'Error flags'!J$2,'Duplicate Ext-free MC values'!J48,"")</f>
        <v/>
      </c>
      <c r="K49" s="12" t="str">
        <f>IF(ABS('Duplicate Ext-free MC values'!K48-'Duplicate Ext-free MC values'!K49)&gt;'Error flags'!K$2,'Duplicate Ext-free MC values'!K48,"")</f>
        <v/>
      </c>
      <c r="L49" s="12" t="str">
        <f>IF(ABS('Duplicate Ext-free MC values'!L48-'Duplicate Ext-free MC values'!L49)&gt;'Error flags'!L$2,'Duplicate Ext-free MC values'!L48,"")</f>
        <v/>
      </c>
      <c r="M49" s="12" t="str">
        <f>IF(ABS('Duplicate Ext-free MC values'!M48-'Duplicate Ext-free MC values'!M49)&gt;'Error flags'!M$2,'Duplicate Ext-free MC values'!M48,"")</f>
        <v/>
      </c>
    </row>
    <row r="50" spans="1:13">
      <c r="A50" s="2" t="str">
        <f>'Duplicate Ext-free MC values'!A49</f>
        <v>replicate 24</v>
      </c>
      <c r="B50" s="69">
        <f>'Duplicate Ext-free MC values'!B49</f>
        <v>0</v>
      </c>
      <c r="C50" s="12" t="str">
        <f>IF(ABS('Duplicate Ext-free MC values'!C48-'Duplicate Ext-free MC values'!C49)&gt;'Error flags'!C$2,'Duplicate Ext-free MC values'!C49,"")</f>
        <v/>
      </c>
      <c r="D50" s="12" t="str">
        <f>IF(ABS('Duplicate Ext-free MC values'!D48-'Duplicate Ext-free MC values'!D49)&gt;'Error flags'!D$2,'Duplicate Ext-free MC values'!D49,"")</f>
        <v/>
      </c>
      <c r="E50" s="12" t="str">
        <f>IF(ABS('Duplicate Ext-free MC values'!E48-'Duplicate Ext-free MC values'!E49)&gt;'Error flags'!E$2,'Duplicate Ext-free MC values'!E49,"")</f>
        <v/>
      </c>
      <c r="F50" s="12" t="str">
        <f>IF(ABS('Duplicate Ext-free MC values'!F48-'Duplicate Ext-free MC values'!F49)&gt;'Error flags'!F$2,'Duplicate Ext-free MC values'!F49,"")</f>
        <v/>
      </c>
      <c r="G50" s="12" t="str">
        <f>IF(ABS('Duplicate Ext-free MC values'!G48-'Duplicate Ext-free MC values'!G49)&gt;'Error flags'!G$2,'Duplicate Ext-free MC values'!G49,"")</f>
        <v/>
      </c>
      <c r="H50" s="12" t="str">
        <f>IF(ABS('Duplicate Ext-free MC values'!H48-'Duplicate Ext-free MC values'!H49)&gt;'Error flags'!H$2,'Duplicate Ext-free MC values'!H49,"")</f>
        <v/>
      </c>
      <c r="I50" s="12" t="str">
        <f>IF(ABS('Duplicate Ext-free MC values'!I48-'Duplicate Ext-free MC values'!I49)&gt;'Error flags'!I$2,'Duplicate Ext-free MC values'!I49,"")</f>
        <v/>
      </c>
      <c r="J50" s="12" t="str">
        <f>IF(ABS('Duplicate Ext-free MC values'!J48-'Duplicate Ext-free MC values'!J49)&gt;'Error flags'!J$2,'Duplicate Ext-free MC values'!J49,"")</f>
        <v/>
      </c>
      <c r="K50" s="12" t="str">
        <f>IF(ABS('Duplicate Ext-free MC values'!K48-'Duplicate Ext-free MC values'!K49)&gt;'Error flags'!K$2,'Duplicate Ext-free MC values'!K49,"")</f>
        <v/>
      </c>
      <c r="L50" s="12" t="str">
        <f>IF(ABS('Duplicate Ext-free MC values'!L48-'Duplicate Ext-free MC values'!L49)&gt;'Error flags'!L$2,'Duplicate Ext-free MC values'!L49,"")</f>
        <v/>
      </c>
      <c r="M50" s="12" t="str">
        <f>IF(ABS('Duplicate Ext-free MC values'!M48-'Duplicate Ext-free MC values'!M49)&gt;'Error flags'!M$2,'Duplicate Ext-free MC values'!M49,"")</f>
        <v/>
      </c>
    </row>
    <row r="51" spans="1:13">
      <c r="A51" s="2">
        <f>'Duplicate Ext-free MC values'!A50</f>
        <v>25</v>
      </c>
      <c r="B51" s="69">
        <f>'Duplicate Ext-free MC values'!B50</f>
        <v>0</v>
      </c>
      <c r="C51" s="12" t="str">
        <f>IF(ABS('Duplicate Ext-free MC values'!C50-'Duplicate Ext-free MC values'!C51)&gt;'Error flags'!C$2,'Duplicate Ext-free MC values'!C50,"")</f>
        <v/>
      </c>
      <c r="D51" s="12" t="str">
        <f>IF(ABS('Duplicate Ext-free MC values'!D50-'Duplicate Ext-free MC values'!D51)&gt;'Error flags'!D$2,'Duplicate Ext-free MC values'!D50,"")</f>
        <v/>
      </c>
      <c r="E51" s="12" t="str">
        <f>IF(ABS('Duplicate Ext-free MC values'!E50-'Duplicate Ext-free MC values'!E51)&gt;'Error flags'!E$2,'Duplicate Ext-free MC values'!E50,"")</f>
        <v/>
      </c>
      <c r="F51" s="12" t="str">
        <f>IF(ABS('Duplicate Ext-free MC values'!F50-'Duplicate Ext-free MC values'!F51)&gt;'Error flags'!F$2,'Duplicate Ext-free MC values'!F50,"")</f>
        <v/>
      </c>
      <c r="G51" s="12" t="str">
        <f>IF(ABS('Duplicate Ext-free MC values'!G50-'Duplicate Ext-free MC values'!G51)&gt;'Error flags'!G$2,'Duplicate Ext-free MC values'!G50,"")</f>
        <v/>
      </c>
      <c r="H51" s="12" t="str">
        <f>IF(ABS('Duplicate Ext-free MC values'!H50-'Duplicate Ext-free MC values'!H51)&gt;'Error flags'!H$2,'Duplicate Ext-free MC values'!H50,"")</f>
        <v/>
      </c>
      <c r="I51" s="12" t="str">
        <f>IF(ABS('Duplicate Ext-free MC values'!I50-'Duplicate Ext-free MC values'!I51)&gt;'Error flags'!I$2,'Duplicate Ext-free MC values'!I50,"")</f>
        <v/>
      </c>
      <c r="J51" s="12" t="str">
        <f>IF(ABS('Duplicate Ext-free MC values'!J50-'Duplicate Ext-free MC values'!J51)&gt;'Error flags'!J$2,'Duplicate Ext-free MC values'!J50,"")</f>
        <v/>
      </c>
      <c r="K51" s="12" t="str">
        <f>IF(ABS('Duplicate Ext-free MC values'!K50-'Duplicate Ext-free MC values'!K51)&gt;'Error flags'!K$2,'Duplicate Ext-free MC values'!K50,"")</f>
        <v/>
      </c>
      <c r="L51" s="12" t="str">
        <f>IF(ABS('Duplicate Ext-free MC values'!L50-'Duplicate Ext-free MC values'!L51)&gt;'Error flags'!L$2,'Duplicate Ext-free MC values'!L50,"")</f>
        <v/>
      </c>
      <c r="M51" s="12" t="str">
        <f>IF(ABS('Duplicate Ext-free MC values'!M50-'Duplicate Ext-free MC values'!M51)&gt;'Error flags'!M$2,'Duplicate Ext-free MC values'!M50,"")</f>
        <v/>
      </c>
    </row>
    <row r="52" spans="1:13">
      <c r="A52" s="2" t="str">
        <f>'Duplicate Ext-free MC values'!A51</f>
        <v>replicate 25</v>
      </c>
      <c r="B52" s="69">
        <f>'Duplicate Ext-free MC values'!B51</f>
        <v>0</v>
      </c>
      <c r="C52" s="12" t="str">
        <f>IF(ABS('Duplicate Ext-free MC values'!C50-'Duplicate Ext-free MC values'!C51)&gt;'Error flags'!C$2,'Duplicate Ext-free MC values'!C51,"")</f>
        <v/>
      </c>
      <c r="D52" s="12" t="str">
        <f>IF(ABS('Duplicate Ext-free MC values'!D50-'Duplicate Ext-free MC values'!D51)&gt;'Error flags'!D$2,'Duplicate Ext-free MC values'!D51,"")</f>
        <v/>
      </c>
      <c r="E52" s="12" t="str">
        <f>IF(ABS('Duplicate Ext-free MC values'!E50-'Duplicate Ext-free MC values'!E51)&gt;'Error flags'!E$2,'Duplicate Ext-free MC values'!E51,"")</f>
        <v/>
      </c>
      <c r="F52" s="12" t="str">
        <f>IF(ABS('Duplicate Ext-free MC values'!F50-'Duplicate Ext-free MC values'!F51)&gt;'Error flags'!F$2,'Duplicate Ext-free MC values'!F51,"")</f>
        <v/>
      </c>
      <c r="G52" s="12" t="str">
        <f>IF(ABS('Duplicate Ext-free MC values'!G50-'Duplicate Ext-free MC values'!G51)&gt;'Error flags'!G$2,'Duplicate Ext-free MC values'!G51,"")</f>
        <v/>
      </c>
      <c r="H52" s="12" t="str">
        <f>IF(ABS('Duplicate Ext-free MC values'!H50-'Duplicate Ext-free MC values'!H51)&gt;'Error flags'!H$2,'Duplicate Ext-free MC values'!H51,"")</f>
        <v/>
      </c>
      <c r="I52" s="12" t="str">
        <f>IF(ABS('Duplicate Ext-free MC values'!I50-'Duplicate Ext-free MC values'!I51)&gt;'Error flags'!I$2,'Duplicate Ext-free MC values'!I51,"")</f>
        <v/>
      </c>
      <c r="J52" s="12" t="str">
        <f>IF(ABS('Duplicate Ext-free MC values'!J50-'Duplicate Ext-free MC values'!J51)&gt;'Error flags'!J$2,'Duplicate Ext-free MC values'!J51,"")</f>
        <v/>
      </c>
      <c r="K52" s="12" t="str">
        <f>IF(ABS('Duplicate Ext-free MC values'!K50-'Duplicate Ext-free MC values'!K51)&gt;'Error flags'!K$2,'Duplicate Ext-free MC values'!K51,"")</f>
        <v/>
      </c>
      <c r="L52" s="12" t="str">
        <f>IF(ABS('Duplicate Ext-free MC values'!L50-'Duplicate Ext-free MC values'!L51)&gt;'Error flags'!L$2,'Duplicate Ext-free MC values'!L51,"")</f>
        <v/>
      </c>
      <c r="M52" s="12" t="str">
        <f>IF(ABS('Duplicate Ext-free MC values'!M50-'Duplicate Ext-free MC values'!M51)&gt;'Error flags'!M$2,'Duplicate Ext-free MC values'!M51,"")</f>
        <v/>
      </c>
    </row>
    <row r="53" spans="1:13">
      <c r="A53" s="2">
        <f>'Duplicate Ext-free MC values'!A52</f>
        <v>26</v>
      </c>
      <c r="B53" s="69">
        <f>'Duplicate Ext-free MC values'!B52</f>
        <v>0</v>
      </c>
      <c r="C53" s="12" t="str">
        <f>IF(ABS('Duplicate Ext-free MC values'!C52-'Duplicate Ext-free MC values'!C53)&gt;'Error flags'!C$2,'Duplicate Ext-free MC values'!C52,"")</f>
        <v/>
      </c>
      <c r="D53" s="12" t="str">
        <f>IF(ABS('Duplicate Ext-free MC values'!D52-'Duplicate Ext-free MC values'!D53)&gt;'Error flags'!D$2,'Duplicate Ext-free MC values'!D52,"")</f>
        <v/>
      </c>
      <c r="E53" s="12" t="str">
        <f>IF(ABS('Duplicate Ext-free MC values'!E52-'Duplicate Ext-free MC values'!E53)&gt;'Error flags'!E$2,'Duplicate Ext-free MC values'!E52,"")</f>
        <v/>
      </c>
      <c r="F53" s="12" t="str">
        <f>IF(ABS('Duplicate Ext-free MC values'!F52-'Duplicate Ext-free MC values'!F53)&gt;'Error flags'!F$2,'Duplicate Ext-free MC values'!F52,"")</f>
        <v/>
      </c>
      <c r="G53" s="12" t="str">
        <f>IF(ABS('Duplicate Ext-free MC values'!G52-'Duplicate Ext-free MC values'!G53)&gt;'Error flags'!G$2,'Duplicate Ext-free MC values'!G52,"")</f>
        <v/>
      </c>
      <c r="H53" s="12" t="str">
        <f>IF(ABS('Duplicate Ext-free MC values'!H52-'Duplicate Ext-free MC values'!H53)&gt;'Error flags'!H$2,'Duplicate Ext-free MC values'!H52,"")</f>
        <v/>
      </c>
      <c r="I53" s="12" t="str">
        <f>IF(ABS('Duplicate Ext-free MC values'!I52-'Duplicate Ext-free MC values'!I53)&gt;'Error flags'!I$2,'Duplicate Ext-free MC values'!I52,"")</f>
        <v/>
      </c>
      <c r="J53" s="12" t="str">
        <f>IF(ABS('Duplicate Ext-free MC values'!J52-'Duplicate Ext-free MC values'!J53)&gt;'Error flags'!J$2,'Duplicate Ext-free MC values'!J52,"")</f>
        <v/>
      </c>
      <c r="K53" s="12" t="str">
        <f>IF(ABS('Duplicate Ext-free MC values'!K52-'Duplicate Ext-free MC values'!K53)&gt;'Error flags'!K$2,'Duplicate Ext-free MC values'!K52,"")</f>
        <v/>
      </c>
      <c r="L53" s="12" t="str">
        <f>IF(ABS('Duplicate Ext-free MC values'!L52-'Duplicate Ext-free MC values'!L53)&gt;'Error flags'!L$2,'Duplicate Ext-free MC values'!L52,"")</f>
        <v/>
      </c>
      <c r="M53" s="12" t="str">
        <f>IF(ABS('Duplicate Ext-free MC values'!M52-'Duplicate Ext-free MC values'!M53)&gt;'Error flags'!M$2,'Duplicate Ext-free MC values'!M52,"")</f>
        <v/>
      </c>
    </row>
    <row r="54" spans="1:13">
      <c r="A54" s="2" t="str">
        <f>'Duplicate Ext-free MC values'!A53</f>
        <v>replicate 26</v>
      </c>
      <c r="B54" s="69">
        <f>'Duplicate Ext-free MC values'!B53</f>
        <v>0</v>
      </c>
      <c r="C54" s="12" t="str">
        <f>IF(ABS('Duplicate Ext-free MC values'!C52-'Duplicate Ext-free MC values'!C53)&gt;'Error flags'!C$2,'Duplicate Ext-free MC values'!C53,"")</f>
        <v/>
      </c>
      <c r="D54" s="12" t="str">
        <f>IF(ABS('Duplicate Ext-free MC values'!D52-'Duplicate Ext-free MC values'!D53)&gt;'Error flags'!D$2,'Duplicate Ext-free MC values'!D53,"")</f>
        <v/>
      </c>
      <c r="E54" s="12" t="str">
        <f>IF(ABS('Duplicate Ext-free MC values'!E52-'Duplicate Ext-free MC values'!E53)&gt;'Error flags'!E$2,'Duplicate Ext-free MC values'!E53,"")</f>
        <v/>
      </c>
      <c r="F54" s="12" t="str">
        <f>IF(ABS('Duplicate Ext-free MC values'!F52-'Duplicate Ext-free MC values'!F53)&gt;'Error flags'!F$2,'Duplicate Ext-free MC values'!F53,"")</f>
        <v/>
      </c>
      <c r="G54" s="12" t="str">
        <f>IF(ABS('Duplicate Ext-free MC values'!G52-'Duplicate Ext-free MC values'!G53)&gt;'Error flags'!G$2,'Duplicate Ext-free MC values'!G53,"")</f>
        <v/>
      </c>
      <c r="H54" s="12" t="str">
        <f>IF(ABS('Duplicate Ext-free MC values'!H52-'Duplicate Ext-free MC values'!H53)&gt;'Error flags'!H$2,'Duplicate Ext-free MC values'!H53,"")</f>
        <v/>
      </c>
      <c r="I54" s="12" t="str">
        <f>IF(ABS('Duplicate Ext-free MC values'!I52-'Duplicate Ext-free MC values'!I53)&gt;'Error flags'!I$2,'Duplicate Ext-free MC values'!I53,"")</f>
        <v/>
      </c>
      <c r="J54" s="12" t="str">
        <f>IF(ABS('Duplicate Ext-free MC values'!J52-'Duplicate Ext-free MC values'!J53)&gt;'Error flags'!J$2,'Duplicate Ext-free MC values'!J53,"")</f>
        <v/>
      </c>
      <c r="K54" s="12" t="str">
        <f>IF(ABS('Duplicate Ext-free MC values'!K52-'Duplicate Ext-free MC values'!K53)&gt;'Error flags'!K$2,'Duplicate Ext-free MC values'!K53,"")</f>
        <v/>
      </c>
      <c r="L54" s="12" t="str">
        <f>IF(ABS('Duplicate Ext-free MC values'!L52-'Duplicate Ext-free MC values'!L53)&gt;'Error flags'!L$2,'Duplicate Ext-free MC values'!L53,"")</f>
        <v/>
      </c>
      <c r="M54" s="12" t="str">
        <f>IF(ABS('Duplicate Ext-free MC values'!M52-'Duplicate Ext-free MC values'!M53)&gt;'Error flags'!M$2,'Duplicate Ext-free MC values'!M53,"")</f>
        <v/>
      </c>
    </row>
    <row r="55" spans="1:13">
      <c r="A55" s="2">
        <f>'Duplicate Ext-free MC values'!A54</f>
        <v>27</v>
      </c>
      <c r="B55" s="69">
        <f>'Duplicate Ext-free MC values'!B54</f>
        <v>0</v>
      </c>
      <c r="C55" s="12" t="str">
        <f>IF(ABS('Duplicate Ext-free MC values'!C54-'Duplicate Ext-free MC values'!C55)&gt;'Error flags'!C$2,'Duplicate Ext-free MC values'!C54,"")</f>
        <v/>
      </c>
      <c r="D55" s="12" t="str">
        <f>IF(ABS('Duplicate Ext-free MC values'!D54-'Duplicate Ext-free MC values'!D55)&gt;'Error flags'!D$2,'Duplicate Ext-free MC values'!D54,"")</f>
        <v/>
      </c>
      <c r="E55" s="12" t="str">
        <f>IF(ABS('Duplicate Ext-free MC values'!E54-'Duplicate Ext-free MC values'!E55)&gt;'Error flags'!E$2,'Duplicate Ext-free MC values'!E54,"")</f>
        <v/>
      </c>
      <c r="F55" s="12" t="str">
        <f>IF(ABS('Duplicate Ext-free MC values'!F54-'Duplicate Ext-free MC values'!F55)&gt;'Error flags'!F$2,'Duplicate Ext-free MC values'!F54,"")</f>
        <v/>
      </c>
      <c r="G55" s="12" t="str">
        <f>IF(ABS('Duplicate Ext-free MC values'!G54-'Duplicate Ext-free MC values'!G55)&gt;'Error flags'!G$2,'Duplicate Ext-free MC values'!G54,"")</f>
        <v/>
      </c>
      <c r="H55" s="12" t="str">
        <f>IF(ABS('Duplicate Ext-free MC values'!H54-'Duplicate Ext-free MC values'!H55)&gt;'Error flags'!H$2,'Duplicate Ext-free MC values'!H54,"")</f>
        <v/>
      </c>
      <c r="I55" s="12" t="str">
        <f>IF(ABS('Duplicate Ext-free MC values'!I54-'Duplicate Ext-free MC values'!I55)&gt;'Error flags'!I$2,'Duplicate Ext-free MC values'!I54,"")</f>
        <v/>
      </c>
      <c r="J55" s="12" t="str">
        <f>IF(ABS('Duplicate Ext-free MC values'!J54-'Duplicate Ext-free MC values'!J55)&gt;'Error flags'!J$2,'Duplicate Ext-free MC values'!J54,"")</f>
        <v/>
      </c>
      <c r="K55" s="12" t="str">
        <f>IF(ABS('Duplicate Ext-free MC values'!K54-'Duplicate Ext-free MC values'!K55)&gt;'Error flags'!K$2,'Duplicate Ext-free MC values'!K54,"")</f>
        <v/>
      </c>
      <c r="L55" s="12" t="str">
        <f>IF(ABS('Duplicate Ext-free MC values'!L54-'Duplicate Ext-free MC values'!L55)&gt;'Error flags'!L$2,'Duplicate Ext-free MC values'!L54,"")</f>
        <v/>
      </c>
      <c r="M55" s="12" t="str">
        <f>IF(ABS('Duplicate Ext-free MC values'!M54-'Duplicate Ext-free MC values'!M55)&gt;'Error flags'!M$2,'Duplicate Ext-free MC values'!M54,"")</f>
        <v/>
      </c>
    </row>
    <row r="56" spans="1:13">
      <c r="A56" s="2" t="str">
        <f>'Duplicate Ext-free MC values'!A55</f>
        <v>replicate 27</v>
      </c>
      <c r="B56" s="69">
        <f>'Duplicate Ext-free MC values'!B55</f>
        <v>0</v>
      </c>
      <c r="C56" s="12" t="str">
        <f>IF(ABS('Duplicate Ext-free MC values'!C54-'Duplicate Ext-free MC values'!C55)&gt;'Error flags'!C$2,'Duplicate Ext-free MC values'!C55,"")</f>
        <v/>
      </c>
      <c r="D56" s="12" t="str">
        <f>IF(ABS('Duplicate Ext-free MC values'!D54-'Duplicate Ext-free MC values'!D55)&gt;'Error flags'!D$2,'Duplicate Ext-free MC values'!D55,"")</f>
        <v/>
      </c>
      <c r="E56" s="12" t="str">
        <f>IF(ABS('Duplicate Ext-free MC values'!E54-'Duplicate Ext-free MC values'!E55)&gt;'Error flags'!E$2,'Duplicate Ext-free MC values'!E55,"")</f>
        <v/>
      </c>
      <c r="F56" s="12" t="str">
        <f>IF(ABS('Duplicate Ext-free MC values'!F54-'Duplicate Ext-free MC values'!F55)&gt;'Error flags'!F$2,'Duplicate Ext-free MC values'!F55,"")</f>
        <v/>
      </c>
      <c r="G56" s="12" t="str">
        <f>IF(ABS('Duplicate Ext-free MC values'!G54-'Duplicate Ext-free MC values'!G55)&gt;'Error flags'!G$2,'Duplicate Ext-free MC values'!G55,"")</f>
        <v/>
      </c>
      <c r="H56" s="12" t="str">
        <f>IF(ABS('Duplicate Ext-free MC values'!H54-'Duplicate Ext-free MC values'!H55)&gt;'Error flags'!H$2,'Duplicate Ext-free MC values'!H55,"")</f>
        <v/>
      </c>
      <c r="I56" s="12" t="str">
        <f>IF(ABS('Duplicate Ext-free MC values'!I54-'Duplicate Ext-free MC values'!I55)&gt;'Error flags'!I$2,'Duplicate Ext-free MC values'!I55,"")</f>
        <v/>
      </c>
      <c r="J56" s="12" t="str">
        <f>IF(ABS('Duplicate Ext-free MC values'!J54-'Duplicate Ext-free MC values'!J55)&gt;'Error flags'!J$2,'Duplicate Ext-free MC values'!J55,"")</f>
        <v/>
      </c>
      <c r="K56" s="12" t="str">
        <f>IF(ABS('Duplicate Ext-free MC values'!K54-'Duplicate Ext-free MC values'!K55)&gt;'Error flags'!K$2,'Duplicate Ext-free MC values'!K55,"")</f>
        <v/>
      </c>
      <c r="L56" s="12" t="str">
        <f>IF(ABS('Duplicate Ext-free MC values'!L54-'Duplicate Ext-free MC values'!L55)&gt;'Error flags'!L$2,'Duplicate Ext-free MC values'!L55,"")</f>
        <v/>
      </c>
      <c r="M56" s="12" t="str">
        <f>IF(ABS('Duplicate Ext-free MC values'!M54-'Duplicate Ext-free MC values'!M55)&gt;'Error flags'!M$2,'Duplicate Ext-free MC values'!M55,"")</f>
        <v/>
      </c>
    </row>
    <row r="57" spans="1:13">
      <c r="A57" s="2">
        <f>'Duplicate Ext-free MC values'!A56</f>
        <v>28</v>
      </c>
      <c r="B57" s="69">
        <f>'Duplicate Ext-free MC values'!B56</f>
        <v>0</v>
      </c>
      <c r="C57" s="12" t="str">
        <f>IF(ABS('Duplicate Ext-free MC values'!C56-'Duplicate Ext-free MC values'!C57)&gt;'Error flags'!C$2,'Duplicate Ext-free MC values'!C56,"")</f>
        <v/>
      </c>
      <c r="D57" s="12" t="str">
        <f>IF(ABS('Duplicate Ext-free MC values'!D56-'Duplicate Ext-free MC values'!D57)&gt;'Error flags'!D$2,'Duplicate Ext-free MC values'!D56,"")</f>
        <v/>
      </c>
      <c r="E57" s="12" t="str">
        <f>IF(ABS('Duplicate Ext-free MC values'!E56-'Duplicate Ext-free MC values'!E57)&gt;'Error flags'!E$2,'Duplicate Ext-free MC values'!E56,"")</f>
        <v/>
      </c>
      <c r="F57" s="12" t="str">
        <f>IF(ABS('Duplicate Ext-free MC values'!F56-'Duplicate Ext-free MC values'!F57)&gt;'Error flags'!F$2,'Duplicate Ext-free MC values'!F56,"")</f>
        <v/>
      </c>
      <c r="G57" s="12" t="str">
        <f>IF(ABS('Duplicate Ext-free MC values'!G56-'Duplicate Ext-free MC values'!G57)&gt;'Error flags'!G$2,'Duplicate Ext-free MC values'!G56,"")</f>
        <v/>
      </c>
      <c r="H57" s="12" t="str">
        <f>IF(ABS('Duplicate Ext-free MC values'!H56-'Duplicate Ext-free MC values'!H57)&gt;'Error flags'!H$2,'Duplicate Ext-free MC values'!H56,"")</f>
        <v/>
      </c>
      <c r="I57" s="12" t="str">
        <f>IF(ABS('Duplicate Ext-free MC values'!I56-'Duplicate Ext-free MC values'!I57)&gt;'Error flags'!I$2,'Duplicate Ext-free MC values'!I56,"")</f>
        <v/>
      </c>
      <c r="J57" s="12" t="str">
        <f>IF(ABS('Duplicate Ext-free MC values'!J56-'Duplicate Ext-free MC values'!J57)&gt;'Error flags'!J$2,'Duplicate Ext-free MC values'!J56,"")</f>
        <v/>
      </c>
      <c r="K57" s="12" t="str">
        <f>IF(ABS('Duplicate Ext-free MC values'!K56-'Duplicate Ext-free MC values'!K57)&gt;'Error flags'!K$2,'Duplicate Ext-free MC values'!K56,"")</f>
        <v/>
      </c>
      <c r="L57" s="12" t="str">
        <f>IF(ABS('Duplicate Ext-free MC values'!L56-'Duplicate Ext-free MC values'!L57)&gt;'Error flags'!L$2,'Duplicate Ext-free MC values'!L56,"")</f>
        <v/>
      </c>
      <c r="M57" s="12" t="str">
        <f>IF(ABS('Duplicate Ext-free MC values'!M56-'Duplicate Ext-free MC values'!M57)&gt;'Error flags'!M$2,'Duplicate Ext-free MC values'!M56,"")</f>
        <v/>
      </c>
    </row>
    <row r="58" spans="1:13">
      <c r="A58" s="2" t="str">
        <f>'Duplicate Ext-free MC values'!A57</f>
        <v>replicate 28</v>
      </c>
      <c r="B58" s="69">
        <f>'Duplicate Ext-free MC values'!B57</f>
        <v>0</v>
      </c>
      <c r="C58" s="12" t="str">
        <f>IF(ABS('Duplicate Ext-free MC values'!C56-'Duplicate Ext-free MC values'!C57)&gt;'Error flags'!C$2,'Duplicate Ext-free MC values'!C57,"")</f>
        <v/>
      </c>
      <c r="D58" s="12" t="str">
        <f>IF(ABS('Duplicate Ext-free MC values'!D56-'Duplicate Ext-free MC values'!D57)&gt;'Error flags'!D$2,'Duplicate Ext-free MC values'!D57,"")</f>
        <v/>
      </c>
      <c r="E58" s="12" t="str">
        <f>IF(ABS('Duplicate Ext-free MC values'!E56-'Duplicate Ext-free MC values'!E57)&gt;'Error flags'!E$2,'Duplicate Ext-free MC values'!E57,"")</f>
        <v/>
      </c>
      <c r="F58" s="12" t="str">
        <f>IF(ABS('Duplicate Ext-free MC values'!F56-'Duplicate Ext-free MC values'!F57)&gt;'Error flags'!F$2,'Duplicate Ext-free MC values'!F57,"")</f>
        <v/>
      </c>
      <c r="G58" s="12" t="str">
        <f>IF(ABS('Duplicate Ext-free MC values'!G56-'Duplicate Ext-free MC values'!G57)&gt;'Error flags'!G$2,'Duplicate Ext-free MC values'!G57,"")</f>
        <v/>
      </c>
      <c r="H58" s="12" t="str">
        <f>IF(ABS('Duplicate Ext-free MC values'!H56-'Duplicate Ext-free MC values'!H57)&gt;'Error flags'!H$2,'Duplicate Ext-free MC values'!H57,"")</f>
        <v/>
      </c>
      <c r="I58" s="12" t="str">
        <f>IF(ABS('Duplicate Ext-free MC values'!I56-'Duplicate Ext-free MC values'!I57)&gt;'Error flags'!I$2,'Duplicate Ext-free MC values'!I57,"")</f>
        <v/>
      </c>
      <c r="J58" s="12" t="str">
        <f>IF(ABS('Duplicate Ext-free MC values'!J56-'Duplicate Ext-free MC values'!J57)&gt;'Error flags'!J$2,'Duplicate Ext-free MC values'!J57,"")</f>
        <v/>
      </c>
      <c r="K58" s="12" t="str">
        <f>IF(ABS('Duplicate Ext-free MC values'!K56-'Duplicate Ext-free MC values'!K57)&gt;'Error flags'!K$2,'Duplicate Ext-free MC values'!K57,"")</f>
        <v/>
      </c>
      <c r="L58" s="12" t="str">
        <f>IF(ABS('Duplicate Ext-free MC values'!L56-'Duplicate Ext-free MC values'!L57)&gt;'Error flags'!L$2,'Duplicate Ext-free MC values'!L57,"")</f>
        <v/>
      </c>
      <c r="M58" s="12" t="str">
        <f>IF(ABS('Duplicate Ext-free MC values'!M56-'Duplicate Ext-free MC values'!M57)&gt;'Error flags'!M$2,'Duplicate Ext-free MC values'!M57,"")</f>
        <v/>
      </c>
    </row>
    <row r="59" spans="1:13">
      <c r="A59" s="2">
        <f>'Duplicate Ext-free MC values'!A58</f>
        <v>29</v>
      </c>
      <c r="B59" s="69">
        <f>'Duplicate Ext-free MC values'!B58</f>
        <v>0</v>
      </c>
      <c r="C59" s="12" t="str">
        <f>IF(ABS('Duplicate Ext-free MC values'!C58-'Duplicate Ext-free MC values'!C59)&gt;'Error flags'!C$2,'Duplicate Ext-free MC values'!C58,"")</f>
        <v/>
      </c>
      <c r="D59" s="12" t="str">
        <f>IF(ABS('Duplicate Ext-free MC values'!D58-'Duplicate Ext-free MC values'!D59)&gt;'Error flags'!D$2,'Duplicate Ext-free MC values'!D58,"")</f>
        <v/>
      </c>
      <c r="E59" s="12" t="str">
        <f>IF(ABS('Duplicate Ext-free MC values'!E58-'Duplicate Ext-free MC values'!E59)&gt;'Error flags'!E$2,'Duplicate Ext-free MC values'!E58,"")</f>
        <v/>
      </c>
      <c r="F59" s="12" t="str">
        <f>IF(ABS('Duplicate Ext-free MC values'!F58-'Duplicate Ext-free MC values'!F59)&gt;'Error flags'!F$2,'Duplicate Ext-free MC values'!F58,"")</f>
        <v/>
      </c>
      <c r="G59" s="12" t="str">
        <f>IF(ABS('Duplicate Ext-free MC values'!G58-'Duplicate Ext-free MC values'!G59)&gt;'Error flags'!G$2,'Duplicate Ext-free MC values'!G58,"")</f>
        <v/>
      </c>
      <c r="H59" s="12" t="str">
        <f>IF(ABS('Duplicate Ext-free MC values'!H58-'Duplicate Ext-free MC values'!H59)&gt;'Error flags'!H$2,'Duplicate Ext-free MC values'!H58,"")</f>
        <v/>
      </c>
      <c r="I59" s="12" t="str">
        <f>IF(ABS('Duplicate Ext-free MC values'!I58-'Duplicate Ext-free MC values'!I59)&gt;'Error flags'!I$2,'Duplicate Ext-free MC values'!I58,"")</f>
        <v/>
      </c>
      <c r="J59" s="12" t="str">
        <f>IF(ABS('Duplicate Ext-free MC values'!J58-'Duplicate Ext-free MC values'!J59)&gt;'Error flags'!J$2,'Duplicate Ext-free MC values'!J58,"")</f>
        <v/>
      </c>
      <c r="K59" s="12" t="str">
        <f>IF(ABS('Duplicate Ext-free MC values'!K58-'Duplicate Ext-free MC values'!K59)&gt;'Error flags'!K$2,'Duplicate Ext-free MC values'!K58,"")</f>
        <v/>
      </c>
      <c r="L59" s="12" t="str">
        <f>IF(ABS('Duplicate Ext-free MC values'!L58-'Duplicate Ext-free MC values'!L59)&gt;'Error flags'!L$2,'Duplicate Ext-free MC values'!L58,"")</f>
        <v/>
      </c>
      <c r="M59" s="12" t="str">
        <f>IF(ABS('Duplicate Ext-free MC values'!M58-'Duplicate Ext-free MC values'!M59)&gt;'Error flags'!M$2,'Duplicate Ext-free MC values'!M58,"")</f>
        <v/>
      </c>
    </row>
    <row r="60" spans="1:13">
      <c r="A60" s="2" t="str">
        <f>'Duplicate Ext-free MC values'!A59</f>
        <v>replicate 29</v>
      </c>
      <c r="B60" s="69">
        <f>'Duplicate Ext-free MC values'!B59</f>
        <v>0</v>
      </c>
      <c r="C60" s="12" t="str">
        <f>IF(ABS('Duplicate Ext-free MC values'!C58-'Duplicate Ext-free MC values'!C59)&gt;'Error flags'!C$2,'Duplicate Ext-free MC values'!C59,"")</f>
        <v/>
      </c>
      <c r="D60" s="12" t="str">
        <f>IF(ABS('Duplicate Ext-free MC values'!D58-'Duplicate Ext-free MC values'!D59)&gt;'Error flags'!D$2,'Duplicate Ext-free MC values'!D59,"")</f>
        <v/>
      </c>
      <c r="E60" s="12" t="str">
        <f>IF(ABS('Duplicate Ext-free MC values'!E58-'Duplicate Ext-free MC values'!E59)&gt;'Error flags'!E$2,'Duplicate Ext-free MC values'!E59,"")</f>
        <v/>
      </c>
      <c r="F60" s="12" t="str">
        <f>IF(ABS('Duplicate Ext-free MC values'!F58-'Duplicate Ext-free MC values'!F59)&gt;'Error flags'!F$2,'Duplicate Ext-free MC values'!F59,"")</f>
        <v/>
      </c>
      <c r="G60" s="12" t="str">
        <f>IF(ABS('Duplicate Ext-free MC values'!G58-'Duplicate Ext-free MC values'!G59)&gt;'Error flags'!G$2,'Duplicate Ext-free MC values'!G59,"")</f>
        <v/>
      </c>
      <c r="H60" s="12" t="str">
        <f>IF(ABS('Duplicate Ext-free MC values'!H58-'Duplicate Ext-free MC values'!H59)&gt;'Error flags'!H$2,'Duplicate Ext-free MC values'!H59,"")</f>
        <v/>
      </c>
      <c r="I60" s="12" t="str">
        <f>IF(ABS('Duplicate Ext-free MC values'!I58-'Duplicate Ext-free MC values'!I59)&gt;'Error flags'!I$2,'Duplicate Ext-free MC values'!I59,"")</f>
        <v/>
      </c>
      <c r="J60" s="12" t="str">
        <f>IF(ABS('Duplicate Ext-free MC values'!J58-'Duplicate Ext-free MC values'!J59)&gt;'Error flags'!J$2,'Duplicate Ext-free MC values'!J59,"")</f>
        <v/>
      </c>
      <c r="K60" s="12" t="str">
        <f>IF(ABS('Duplicate Ext-free MC values'!K58-'Duplicate Ext-free MC values'!K59)&gt;'Error flags'!K$2,'Duplicate Ext-free MC values'!K59,"")</f>
        <v/>
      </c>
      <c r="L60" s="12" t="str">
        <f>IF(ABS('Duplicate Ext-free MC values'!L58-'Duplicate Ext-free MC values'!L59)&gt;'Error flags'!L$2,'Duplicate Ext-free MC values'!L59,"")</f>
        <v/>
      </c>
      <c r="M60" s="12" t="str">
        <f>IF(ABS('Duplicate Ext-free MC values'!M58-'Duplicate Ext-free MC values'!M59)&gt;'Error flags'!M$2,'Duplicate Ext-free MC values'!M59,"")</f>
        <v/>
      </c>
    </row>
    <row r="61" spans="1:13">
      <c r="A61" s="2">
        <f>'Duplicate Ext-free MC values'!A60</f>
        <v>30</v>
      </c>
      <c r="B61" s="70">
        <f>'Duplicate Ext-free MC values'!B60</f>
        <v>0</v>
      </c>
      <c r="C61" s="12" t="str">
        <f>IF(ABS('Duplicate Ext-free MC values'!C60-'Duplicate Ext-free MC values'!C61)&gt;'Error flags'!C$2,'Duplicate Ext-free MC values'!C60,"")</f>
        <v/>
      </c>
      <c r="D61" s="12" t="str">
        <f>IF(ABS('Duplicate Ext-free MC values'!D60-'Duplicate Ext-free MC values'!D61)&gt;'Error flags'!D$2,'Duplicate Ext-free MC values'!D60,"")</f>
        <v/>
      </c>
      <c r="E61" s="12" t="str">
        <f>IF(ABS('Duplicate Ext-free MC values'!E60-'Duplicate Ext-free MC values'!E61)&gt;'Error flags'!E$2,'Duplicate Ext-free MC values'!E60,"")</f>
        <v/>
      </c>
      <c r="F61" s="12" t="str">
        <f>IF(ABS('Duplicate Ext-free MC values'!F60-'Duplicate Ext-free MC values'!F61)&gt;'Error flags'!F$2,'Duplicate Ext-free MC values'!F60,"")</f>
        <v/>
      </c>
      <c r="G61" s="12" t="str">
        <f>IF(ABS('Duplicate Ext-free MC values'!G60-'Duplicate Ext-free MC values'!G61)&gt;'Error flags'!G$2,'Duplicate Ext-free MC values'!G60,"")</f>
        <v/>
      </c>
      <c r="H61" s="12" t="str">
        <f>IF(ABS('Duplicate Ext-free MC values'!H60-'Duplicate Ext-free MC values'!H61)&gt;'Error flags'!H$2,'Duplicate Ext-free MC values'!H60,"")</f>
        <v/>
      </c>
      <c r="I61" s="12" t="str">
        <f>IF(ABS('Duplicate Ext-free MC values'!I60-'Duplicate Ext-free MC values'!I61)&gt;'Error flags'!I$2,'Duplicate Ext-free MC values'!I60,"")</f>
        <v/>
      </c>
      <c r="J61" s="12" t="str">
        <f>IF(ABS('Duplicate Ext-free MC values'!J60-'Duplicate Ext-free MC values'!J61)&gt;'Error flags'!J$2,'Duplicate Ext-free MC values'!J60,"")</f>
        <v/>
      </c>
      <c r="K61" s="12" t="str">
        <f>IF(ABS('Duplicate Ext-free MC values'!K60-'Duplicate Ext-free MC values'!K61)&gt;'Error flags'!K$2,'Duplicate Ext-free MC values'!K60,"")</f>
        <v/>
      </c>
      <c r="L61" s="12" t="str">
        <f>IF(ABS('Duplicate Ext-free MC values'!L60-'Duplicate Ext-free MC values'!L61)&gt;'Error flags'!L$2,'Duplicate Ext-free MC values'!L60,"")</f>
        <v/>
      </c>
      <c r="M61" s="12" t="str">
        <f>IF(ABS('Duplicate Ext-free MC values'!M60-'Duplicate Ext-free MC values'!M61)&gt;'Error flags'!M$2,'Duplicate Ext-free MC values'!M60,"")</f>
        <v/>
      </c>
    </row>
    <row r="62" spans="1:13">
      <c r="B62" s="8"/>
      <c r="C62" s="12"/>
      <c r="D62" s="12"/>
      <c r="E62" s="12"/>
      <c r="F62" s="12"/>
      <c r="G62" s="12"/>
      <c r="H62" s="12"/>
      <c r="I62" s="12"/>
      <c r="J62" s="12"/>
      <c r="K62" s="12"/>
      <c r="L62" s="12"/>
      <c r="M62" s="12"/>
    </row>
    <row r="63" spans="1:13">
      <c r="B63" s="8"/>
      <c r="C63" s="12"/>
      <c r="D63" s="12"/>
      <c r="E63" s="12"/>
      <c r="F63" s="12"/>
      <c r="G63" s="12"/>
      <c r="H63" s="12"/>
      <c r="I63" s="12"/>
      <c r="J63" s="12"/>
      <c r="K63" s="12"/>
      <c r="L63" s="12"/>
      <c r="M63" s="12"/>
    </row>
    <row r="64" spans="1:13">
      <c r="B64" s="8"/>
      <c r="C64" s="12"/>
      <c r="D64" s="12"/>
      <c r="E64" s="12"/>
      <c r="F64" s="12"/>
      <c r="G64" s="12"/>
      <c r="H64" s="12"/>
      <c r="I64" s="12"/>
      <c r="J64" s="12"/>
      <c r="K64" s="12"/>
      <c r="L64" s="12"/>
      <c r="M64" s="12"/>
    </row>
    <row r="65" spans="2:13">
      <c r="B65" s="8"/>
      <c r="C65" s="12"/>
      <c r="D65" s="12"/>
      <c r="E65" s="12"/>
      <c r="F65" s="12"/>
      <c r="G65" s="12"/>
      <c r="H65" s="12"/>
      <c r="I65" s="12"/>
      <c r="J65" s="12"/>
      <c r="K65" s="12"/>
      <c r="L65" s="12"/>
      <c r="M65" s="12"/>
    </row>
    <row r="66" spans="2:13">
      <c r="B66" s="8"/>
      <c r="C66" s="12"/>
      <c r="D66" s="12"/>
      <c r="E66" s="12"/>
      <c r="F66" s="12"/>
      <c r="G66" s="12"/>
      <c r="H66" s="12"/>
      <c r="I66" s="12"/>
      <c r="J66" s="12"/>
      <c r="K66" s="12"/>
      <c r="L66" s="12"/>
      <c r="M66" s="12"/>
    </row>
    <row r="67" spans="2:13">
      <c r="B67" s="8"/>
      <c r="C67" s="12"/>
      <c r="D67" s="12"/>
      <c r="E67" s="12"/>
      <c r="F67" s="12"/>
      <c r="G67" s="12"/>
      <c r="H67" s="12"/>
      <c r="I67" s="12"/>
      <c r="J67" s="12"/>
      <c r="K67" s="12"/>
      <c r="L67" s="12"/>
      <c r="M67" s="12"/>
    </row>
    <row r="68" spans="2:13">
      <c r="B68" s="8"/>
      <c r="C68" s="12"/>
      <c r="D68" s="12"/>
      <c r="E68" s="12"/>
      <c r="F68" s="12"/>
      <c r="G68" s="12"/>
      <c r="H68" s="12"/>
      <c r="I68" s="12"/>
      <c r="J68" s="12"/>
      <c r="K68" s="12"/>
      <c r="L68" s="12"/>
      <c r="M68" s="12"/>
    </row>
    <row r="69" spans="2:13">
      <c r="B69" s="8"/>
      <c r="C69" s="12"/>
      <c r="D69" s="12"/>
      <c r="E69" s="12"/>
      <c r="F69" s="12"/>
      <c r="G69" s="12"/>
      <c r="H69" s="12"/>
      <c r="I69" s="12"/>
      <c r="J69" s="12"/>
      <c r="K69" s="12"/>
      <c r="L69" s="12"/>
      <c r="M69" s="12"/>
    </row>
    <row r="70" spans="2:13">
      <c r="B70" s="8"/>
      <c r="C70" s="12"/>
      <c r="D70" s="12"/>
      <c r="E70" s="12"/>
      <c r="F70" s="12"/>
      <c r="G70" s="12"/>
      <c r="H70" s="12"/>
      <c r="I70" s="12"/>
      <c r="J70" s="12"/>
      <c r="K70" s="12"/>
      <c r="L70" s="12"/>
      <c r="M70" s="12"/>
    </row>
    <row r="71" spans="2:13">
      <c r="B71" s="8"/>
      <c r="C71" s="12"/>
      <c r="D71" s="12"/>
      <c r="E71" s="12"/>
      <c r="F71" s="12"/>
      <c r="G71" s="12"/>
      <c r="H71" s="12"/>
      <c r="I71" s="12"/>
      <c r="J71" s="12"/>
      <c r="K71" s="12"/>
      <c r="L71" s="12"/>
      <c r="M71" s="12"/>
    </row>
    <row r="72" spans="2:13">
      <c r="B72" s="8"/>
      <c r="C72" s="12"/>
      <c r="D72" s="12"/>
      <c r="E72" s="12"/>
      <c r="F72" s="12"/>
      <c r="G72" s="12"/>
      <c r="H72" s="12"/>
      <c r="I72" s="12"/>
      <c r="J72" s="12"/>
      <c r="K72" s="12"/>
      <c r="L72" s="12"/>
      <c r="M72" s="12"/>
    </row>
    <row r="73" spans="2:13">
      <c r="B73" s="8"/>
      <c r="C73" s="12"/>
      <c r="D73" s="12"/>
      <c r="E73" s="12"/>
      <c r="F73" s="12"/>
      <c r="G73" s="12"/>
      <c r="H73" s="12"/>
      <c r="I73" s="12"/>
      <c r="J73" s="12"/>
      <c r="K73" s="12"/>
      <c r="L73" s="12"/>
      <c r="M73" s="12"/>
    </row>
    <row r="74" spans="2:13">
      <c r="B74" s="8"/>
      <c r="C74" s="12"/>
      <c r="D74" s="12"/>
      <c r="E74" s="12"/>
      <c r="F74" s="12"/>
      <c r="G74" s="12"/>
      <c r="H74" s="12"/>
      <c r="I74" s="12"/>
      <c r="J74" s="12"/>
      <c r="K74" s="12"/>
      <c r="L74" s="12"/>
      <c r="M74" s="12"/>
    </row>
    <row r="75" spans="2:13">
      <c r="B75" s="8"/>
      <c r="C75" s="12"/>
      <c r="D75" s="12"/>
      <c r="E75" s="12"/>
      <c r="F75" s="12"/>
      <c r="G75" s="12"/>
      <c r="H75" s="12"/>
      <c r="I75" s="12"/>
      <c r="J75" s="12"/>
      <c r="K75" s="12"/>
      <c r="L75" s="12"/>
      <c r="M75" s="12"/>
    </row>
    <row r="76" spans="2:13">
      <c r="B76" s="8"/>
      <c r="C76" s="12"/>
      <c r="D76" s="12"/>
      <c r="E76" s="12"/>
      <c r="F76" s="12"/>
      <c r="G76" s="12"/>
      <c r="H76" s="12"/>
      <c r="I76" s="12"/>
      <c r="J76" s="12"/>
      <c r="K76" s="12"/>
      <c r="L76" s="12"/>
      <c r="M76" s="12"/>
    </row>
    <row r="77" spans="2:13">
      <c r="B77" s="8"/>
      <c r="C77" s="12"/>
      <c r="D77" s="12"/>
      <c r="E77" s="12"/>
      <c r="F77" s="12"/>
      <c r="G77" s="12"/>
      <c r="H77" s="12"/>
      <c r="I77" s="12"/>
      <c r="J77" s="12"/>
      <c r="K77" s="12"/>
      <c r="L77" s="12"/>
      <c r="M77" s="12"/>
    </row>
    <row r="78" spans="2:13">
      <c r="B78" s="8"/>
      <c r="C78" s="12"/>
      <c r="D78" s="12"/>
      <c r="E78" s="12"/>
      <c r="F78" s="12"/>
      <c r="G78" s="12"/>
      <c r="H78" s="12"/>
      <c r="I78" s="12"/>
      <c r="J78" s="12"/>
      <c r="K78" s="12"/>
      <c r="L78" s="12"/>
      <c r="M78" s="12"/>
    </row>
    <row r="79" spans="2:13">
      <c r="B79" s="8"/>
      <c r="C79" s="12"/>
      <c r="D79" s="12"/>
      <c r="E79" s="12"/>
      <c r="F79" s="12"/>
      <c r="G79" s="12"/>
      <c r="H79" s="12"/>
      <c r="I79" s="12"/>
      <c r="J79" s="12"/>
      <c r="K79" s="12"/>
      <c r="L79" s="12"/>
      <c r="M79" s="12"/>
    </row>
    <row r="80" spans="2:13">
      <c r="B80" s="8"/>
      <c r="C80" s="12"/>
      <c r="D80" s="12"/>
      <c r="E80" s="12"/>
      <c r="F80" s="12"/>
      <c r="G80" s="12"/>
      <c r="H80" s="12"/>
      <c r="I80" s="12"/>
      <c r="J80" s="12"/>
      <c r="K80" s="12"/>
      <c r="L80" s="12"/>
      <c r="M80" s="12"/>
    </row>
    <row r="81" spans="2:13">
      <c r="B81" s="8"/>
      <c r="C81" s="12"/>
      <c r="D81" s="12"/>
      <c r="E81" s="12"/>
      <c r="F81" s="12"/>
      <c r="G81" s="12"/>
      <c r="H81" s="12"/>
      <c r="I81" s="12"/>
      <c r="J81" s="12"/>
      <c r="K81" s="12"/>
      <c r="L81" s="12"/>
      <c r="M81" s="12"/>
    </row>
    <row r="82" spans="2:13">
      <c r="B82" s="8"/>
      <c r="C82" s="12"/>
      <c r="D82" s="12"/>
      <c r="E82" s="12"/>
      <c r="F82" s="12"/>
      <c r="G82" s="12"/>
      <c r="H82" s="12"/>
      <c r="I82" s="12"/>
      <c r="J82" s="12"/>
      <c r="K82" s="12"/>
      <c r="L82" s="12"/>
      <c r="M82" s="12"/>
    </row>
    <row r="83" spans="2:13">
      <c r="B83" s="8"/>
      <c r="C83" s="12"/>
      <c r="D83" s="12"/>
      <c r="E83" s="12"/>
      <c r="F83" s="12"/>
      <c r="G83" s="12"/>
      <c r="H83" s="12"/>
      <c r="I83" s="12"/>
      <c r="J83" s="12"/>
      <c r="K83" s="12"/>
      <c r="L83" s="12"/>
      <c r="M83" s="12"/>
    </row>
    <row r="84" spans="2:13">
      <c r="B84" s="8"/>
      <c r="C84" s="12"/>
      <c r="D84" s="12"/>
      <c r="E84" s="12"/>
      <c r="F84" s="12"/>
      <c r="G84" s="12"/>
      <c r="H84" s="12"/>
      <c r="I84" s="12"/>
      <c r="J84" s="12"/>
      <c r="K84" s="12"/>
      <c r="L84" s="12"/>
      <c r="M84" s="12"/>
    </row>
    <row r="85" spans="2:13">
      <c r="B85" s="8"/>
      <c r="C85" s="12"/>
      <c r="D85" s="12"/>
      <c r="E85" s="12"/>
      <c r="F85" s="12"/>
      <c r="G85" s="12"/>
      <c r="H85" s="12"/>
      <c r="I85" s="12"/>
      <c r="J85" s="12"/>
      <c r="K85" s="12"/>
      <c r="L85" s="12"/>
      <c r="M85" s="12"/>
    </row>
    <row r="86" spans="2:13">
      <c r="B86" s="8"/>
      <c r="C86" s="12"/>
      <c r="D86" s="12"/>
      <c r="E86" s="12"/>
      <c r="F86" s="12"/>
      <c r="G86" s="12"/>
      <c r="H86" s="12"/>
      <c r="I86" s="12"/>
      <c r="J86" s="12"/>
      <c r="K86" s="12"/>
      <c r="L86" s="12"/>
      <c r="M86" s="12"/>
    </row>
    <row r="87" spans="2:13">
      <c r="B87" s="8"/>
      <c r="C87" s="12"/>
      <c r="D87" s="12"/>
      <c r="E87" s="12"/>
      <c r="F87" s="12"/>
      <c r="G87" s="12"/>
      <c r="H87" s="12"/>
      <c r="I87" s="12"/>
      <c r="J87" s="12"/>
      <c r="K87" s="12"/>
      <c r="L87" s="12"/>
      <c r="M87" s="12"/>
    </row>
    <row r="88" spans="2:13">
      <c r="B88" s="8"/>
      <c r="C88" s="12"/>
      <c r="D88" s="12"/>
      <c r="E88" s="12"/>
      <c r="F88" s="12"/>
      <c r="G88" s="12"/>
      <c r="H88" s="12"/>
      <c r="I88" s="12"/>
      <c r="J88" s="12"/>
      <c r="K88" s="12"/>
      <c r="L88" s="12"/>
      <c r="M88" s="12"/>
    </row>
    <row r="89" spans="2:13">
      <c r="B89" s="8"/>
      <c r="C89" s="12"/>
      <c r="D89" s="12"/>
      <c r="E89" s="12"/>
      <c r="F89" s="12"/>
      <c r="G89" s="12"/>
      <c r="H89" s="12"/>
      <c r="I89" s="12"/>
      <c r="J89" s="12"/>
      <c r="K89" s="12"/>
      <c r="L89" s="12"/>
      <c r="M89" s="12"/>
    </row>
    <row r="90" spans="2:13">
      <c r="B90" s="8"/>
      <c r="C90" s="12"/>
      <c r="D90" s="12"/>
      <c r="E90" s="12"/>
      <c r="F90" s="12"/>
      <c r="G90" s="12"/>
      <c r="H90" s="12"/>
      <c r="I90" s="12"/>
      <c r="J90" s="12"/>
      <c r="K90" s="12"/>
      <c r="L90" s="12"/>
      <c r="M90" s="12"/>
    </row>
    <row r="91" spans="2:13">
      <c r="B91" s="8"/>
      <c r="C91" s="12"/>
      <c r="D91" s="12"/>
      <c r="E91" s="12"/>
      <c r="F91" s="12"/>
      <c r="G91" s="12"/>
      <c r="H91" s="12"/>
      <c r="I91" s="12"/>
      <c r="J91" s="12"/>
      <c r="K91" s="12"/>
      <c r="L91" s="12"/>
      <c r="M91" s="12"/>
    </row>
    <row r="92" spans="2:13">
      <c r="B92" s="8"/>
      <c r="C92" s="12"/>
      <c r="D92" s="12"/>
      <c r="E92" s="12"/>
      <c r="F92" s="12"/>
      <c r="G92" s="12"/>
      <c r="H92" s="12"/>
      <c r="I92" s="12"/>
      <c r="J92" s="12"/>
      <c r="K92" s="12"/>
      <c r="L92" s="12"/>
      <c r="M92" s="12"/>
    </row>
    <row r="93" spans="2:13">
      <c r="B93" s="8"/>
      <c r="C93" s="12"/>
      <c r="D93" s="12"/>
      <c r="E93" s="12"/>
      <c r="F93" s="12"/>
      <c r="G93" s="12"/>
      <c r="H93" s="12"/>
      <c r="I93" s="12"/>
      <c r="J93" s="12"/>
      <c r="K93" s="12"/>
      <c r="L93" s="12"/>
      <c r="M93" s="12"/>
    </row>
    <row r="94" spans="2:13">
      <c r="B94" s="8"/>
      <c r="C94" s="12"/>
      <c r="D94" s="12"/>
      <c r="E94" s="12"/>
      <c r="F94" s="12"/>
      <c r="G94" s="12"/>
      <c r="H94" s="12"/>
      <c r="I94" s="12"/>
      <c r="J94" s="12"/>
      <c r="K94" s="12"/>
      <c r="L94" s="12"/>
      <c r="M94" s="12"/>
    </row>
    <row r="95" spans="2:13">
      <c r="B95" s="8"/>
      <c r="C95" s="12"/>
      <c r="D95" s="12"/>
      <c r="E95" s="12"/>
      <c r="F95" s="12"/>
      <c r="G95" s="12"/>
      <c r="H95" s="12"/>
      <c r="I95" s="12"/>
      <c r="J95" s="12"/>
      <c r="K95" s="12"/>
      <c r="L95" s="12"/>
      <c r="M95" s="12"/>
    </row>
    <row r="96" spans="2:13">
      <c r="B96" s="8"/>
      <c r="C96" s="12"/>
      <c r="D96" s="12"/>
      <c r="E96" s="12"/>
      <c r="F96" s="12"/>
      <c r="G96" s="12"/>
      <c r="H96" s="12"/>
      <c r="I96" s="12"/>
      <c r="J96" s="12"/>
      <c r="K96" s="12"/>
      <c r="L96" s="12"/>
      <c r="M96" s="12"/>
    </row>
    <row r="97" spans="2:13">
      <c r="B97" s="8"/>
      <c r="C97" s="12"/>
      <c r="D97" s="12"/>
      <c r="E97" s="12"/>
      <c r="F97" s="12"/>
      <c r="G97" s="12"/>
      <c r="H97" s="12"/>
      <c r="I97" s="12"/>
      <c r="J97" s="12"/>
      <c r="K97" s="12"/>
      <c r="L97" s="12"/>
      <c r="M97" s="12"/>
    </row>
    <row r="98" spans="2:13">
      <c r="B98" s="8"/>
      <c r="C98" s="12"/>
      <c r="D98" s="12"/>
      <c r="E98" s="12"/>
      <c r="F98" s="12"/>
      <c r="G98" s="12"/>
      <c r="H98" s="12"/>
      <c r="I98" s="12"/>
      <c r="J98" s="12"/>
      <c r="K98" s="12"/>
      <c r="L98" s="12"/>
      <c r="M98" s="12"/>
    </row>
    <row r="99" spans="2:13">
      <c r="B99" s="8"/>
      <c r="C99" s="12"/>
      <c r="D99" s="12"/>
      <c r="E99" s="12"/>
      <c r="F99" s="12"/>
      <c r="G99" s="12"/>
      <c r="H99" s="12"/>
      <c r="I99" s="12"/>
      <c r="J99" s="12"/>
      <c r="K99" s="12"/>
      <c r="L99" s="12"/>
      <c r="M99" s="12"/>
    </row>
    <row r="100" spans="2:13">
      <c r="B100" s="8"/>
      <c r="C100" s="12"/>
      <c r="D100" s="12"/>
      <c r="E100" s="12"/>
      <c r="F100" s="12"/>
      <c r="G100" s="12"/>
      <c r="H100" s="12"/>
      <c r="I100" s="12"/>
      <c r="J100" s="12"/>
      <c r="K100" s="12"/>
      <c r="L100" s="12"/>
      <c r="M100" s="12"/>
    </row>
    <row r="101" spans="2:13">
      <c r="B101" s="8"/>
      <c r="C101" s="12"/>
      <c r="D101" s="12"/>
      <c r="E101" s="12"/>
      <c r="F101" s="12"/>
      <c r="G101" s="12"/>
      <c r="H101" s="12"/>
      <c r="I101" s="12"/>
      <c r="J101" s="12"/>
      <c r="K101" s="12"/>
      <c r="L101" s="12"/>
      <c r="M101" s="12"/>
    </row>
  </sheetData>
  <sheetProtection sheet="1" objects="1" scenarios="1"/>
  <mergeCells count="1">
    <mergeCell ref="A2:B2"/>
  </mergeCells>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AF50-769D-4586-A631-C969A949C4AC}">
  <dimension ref="A1"/>
  <sheetViews>
    <sheetView workbookViewId="0"/>
  </sheetViews>
  <sheetFormatPr defaultRowHeight="12"/>
  <sheetData/>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A50C-D0F6-4D3E-8B42-8B8604856014}">
  <sheetPr>
    <pageSetUpPr fitToPage="1"/>
  </sheetPr>
  <dimension ref="A1:B101"/>
  <sheetViews>
    <sheetView workbookViewId="0">
      <pane xSplit="1" ySplit="1" topLeftCell="B2" activePane="bottomRight" state="frozenSplit"/>
      <selection pane="bottomRight" activeCell="B25" sqref="B25"/>
      <selection pane="bottomLeft" activeCell="A2" sqref="A2"/>
      <selection pane="topRight" activeCell="B1" sqref="B1"/>
    </sheetView>
  </sheetViews>
  <sheetFormatPr defaultColWidth="10.85546875" defaultRowHeight="12"/>
  <cols>
    <col min="1" max="1" width="10.85546875" style="1" customWidth="1"/>
    <col min="2" max="2" width="86.85546875" style="3" customWidth="1"/>
    <col min="3" max="16384" width="10.85546875" style="1"/>
  </cols>
  <sheetData>
    <row r="1" spans="1:2">
      <c r="A1" s="1" t="s">
        <v>0</v>
      </c>
      <c r="B1" s="3" t="s">
        <v>156</v>
      </c>
    </row>
    <row r="2" spans="1:2">
      <c r="A2" s="1">
        <f>'TRB Record'!A2</f>
        <v>1</v>
      </c>
    </row>
    <row r="3" spans="1:2">
      <c r="A3" s="1" t="str">
        <f>'TRB Record'!A3</f>
        <v>replicate 1</v>
      </c>
    </row>
    <row r="4" spans="1:2">
      <c r="A4" s="1">
        <f>'TRB Record'!A4</f>
        <v>2</v>
      </c>
    </row>
    <row r="5" spans="1:2">
      <c r="A5" s="1" t="str">
        <f>'TRB Record'!A5</f>
        <v>replicate 2</v>
      </c>
    </row>
    <row r="6" spans="1:2">
      <c r="A6" s="1">
        <f>'TRB Record'!A6</f>
        <v>3</v>
      </c>
    </row>
    <row r="7" spans="1:2">
      <c r="A7" s="1" t="str">
        <f>'TRB Record'!A7</f>
        <v>replicate 3</v>
      </c>
    </row>
    <row r="8" spans="1:2">
      <c r="A8" s="1">
        <f>'TRB Record'!A8</f>
        <v>4</v>
      </c>
    </row>
    <row r="9" spans="1:2">
      <c r="A9" s="1" t="str">
        <f>'TRB Record'!A9</f>
        <v>replicate 4</v>
      </c>
    </row>
    <row r="10" spans="1:2">
      <c r="A10" s="1">
        <f>'TRB Record'!A10</f>
        <v>5</v>
      </c>
    </row>
    <row r="11" spans="1:2">
      <c r="A11" s="1" t="str">
        <f>'TRB Record'!A11</f>
        <v>replicate 5</v>
      </c>
    </row>
    <row r="12" spans="1:2">
      <c r="A12" s="1">
        <f>'TRB Record'!A12</f>
        <v>6</v>
      </c>
    </row>
    <row r="13" spans="1:2">
      <c r="A13" s="1" t="str">
        <f>'TRB Record'!A13</f>
        <v>replicate 6</v>
      </c>
    </row>
    <row r="14" spans="1:2">
      <c r="A14" s="1">
        <f>'TRB Record'!A14</f>
        <v>7</v>
      </c>
    </row>
    <row r="15" spans="1:2">
      <c r="A15" s="1" t="str">
        <f>'TRB Record'!A15</f>
        <v>replicate 7</v>
      </c>
    </row>
    <row r="16" spans="1:2">
      <c r="A16" s="1">
        <f>'TRB Record'!A16</f>
        <v>8</v>
      </c>
    </row>
    <row r="17" spans="1:1">
      <c r="A17" s="1" t="str">
        <f>'TRB Record'!A17</f>
        <v>replicate 8</v>
      </c>
    </row>
    <row r="18" spans="1:1">
      <c r="A18" s="1">
        <f>'TRB Record'!A18</f>
        <v>9</v>
      </c>
    </row>
    <row r="19" spans="1:1">
      <c r="A19" s="1" t="str">
        <f>'TRB Record'!A19</f>
        <v>replicate 9</v>
      </c>
    </row>
    <row r="20" spans="1:1">
      <c r="A20" s="1">
        <f>'TRB Record'!A20</f>
        <v>10</v>
      </c>
    </row>
    <row r="21" spans="1:1">
      <c r="A21" s="1" t="str">
        <f>'TRB Record'!A21</f>
        <v>replicate 10</v>
      </c>
    </row>
    <row r="22" spans="1:1">
      <c r="A22" s="1">
        <f>'TRB Record'!A22</f>
        <v>11</v>
      </c>
    </row>
    <row r="23" spans="1:1">
      <c r="A23" s="1" t="str">
        <f>'TRB Record'!A23</f>
        <v>replicate 11</v>
      </c>
    </row>
    <row r="24" spans="1:1">
      <c r="A24" s="1">
        <f>'TRB Record'!A24</f>
        <v>12</v>
      </c>
    </row>
    <row r="25" spans="1:1">
      <c r="A25" s="1" t="str">
        <f>'TRB Record'!A25</f>
        <v>replicate 12</v>
      </c>
    </row>
    <row r="26" spans="1:1">
      <c r="A26" s="1">
        <f>'TRB Record'!A26</f>
        <v>13</v>
      </c>
    </row>
    <row r="27" spans="1:1">
      <c r="A27" s="1" t="str">
        <f>'TRB Record'!A27</f>
        <v>replicate 13</v>
      </c>
    </row>
    <row r="28" spans="1:1">
      <c r="A28" s="1">
        <f>'TRB Record'!A28</f>
        <v>14</v>
      </c>
    </row>
    <row r="29" spans="1:1">
      <c r="A29" s="1" t="str">
        <f>'TRB Record'!A29</f>
        <v>replicate 14</v>
      </c>
    </row>
    <row r="30" spans="1:1">
      <c r="A30" s="1">
        <f>'TRB Record'!A30</f>
        <v>15</v>
      </c>
    </row>
    <row r="31" spans="1:1">
      <c r="A31" s="1" t="str">
        <f>'TRB Record'!A31</f>
        <v>replicate 15</v>
      </c>
    </row>
    <row r="32" spans="1:1">
      <c r="A32" s="1">
        <f>'TRB Record'!A32</f>
        <v>16</v>
      </c>
    </row>
    <row r="33" spans="1:1">
      <c r="A33" s="1" t="str">
        <f>'TRB Record'!A33</f>
        <v>replicate 16</v>
      </c>
    </row>
    <row r="34" spans="1:1">
      <c r="A34" s="1">
        <f>'TRB Record'!A34</f>
        <v>17</v>
      </c>
    </row>
    <row r="35" spans="1:1">
      <c r="A35" s="1" t="str">
        <f>'TRB Record'!A35</f>
        <v>replicate 17</v>
      </c>
    </row>
    <row r="36" spans="1:1">
      <c r="A36" s="1">
        <f>'TRB Record'!A36</f>
        <v>18</v>
      </c>
    </row>
    <row r="37" spans="1:1">
      <c r="A37" s="1" t="str">
        <f>'TRB Record'!A37</f>
        <v>replicate 18</v>
      </c>
    </row>
    <row r="38" spans="1:1">
      <c r="A38" s="1">
        <f>'TRB Record'!A38</f>
        <v>19</v>
      </c>
    </row>
    <row r="39" spans="1:1">
      <c r="A39" s="1" t="str">
        <f>'TRB Record'!A39</f>
        <v>replicate 19</v>
      </c>
    </row>
    <row r="40" spans="1:1">
      <c r="A40" s="1">
        <f>'TRB Record'!A40</f>
        <v>20</v>
      </c>
    </row>
    <row r="41" spans="1:1">
      <c r="A41" s="1" t="str">
        <f>'TRB Record'!A41</f>
        <v>replicate 20</v>
      </c>
    </row>
    <row r="42" spans="1:1">
      <c r="A42" s="1">
        <f>'TRB Record'!A42</f>
        <v>21</v>
      </c>
    </row>
    <row r="43" spans="1:1">
      <c r="A43" s="1" t="str">
        <f>'TRB Record'!A43</f>
        <v>replicate 21</v>
      </c>
    </row>
    <row r="44" spans="1:1">
      <c r="A44" s="1">
        <f>'TRB Record'!A44</f>
        <v>22</v>
      </c>
    </row>
    <row r="45" spans="1:1">
      <c r="A45" s="1" t="str">
        <f>'TRB Record'!A45</f>
        <v>replicate 22</v>
      </c>
    </row>
    <row r="46" spans="1:1">
      <c r="A46" s="1">
        <f>'TRB Record'!A46</f>
        <v>23</v>
      </c>
    </row>
    <row r="47" spans="1:1">
      <c r="A47" s="1" t="str">
        <f>'TRB Record'!A47</f>
        <v>replicate 23</v>
      </c>
    </row>
    <row r="48" spans="1:1">
      <c r="A48" s="1">
        <f>'TRB Record'!A48</f>
        <v>24</v>
      </c>
    </row>
    <row r="49" spans="1:1">
      <c r="A49" s="1" t="str">
        <f>'TRB Record'!A49</f>
        <v>replicate 24</v>
      </c>
    </row>
    <row r="50" spans="1:1">
      <c r="A50" s="1">
        <f>'TRB Record'!A50</f>
        <v>25</v>
      </c>
    </row>
    <row r="51" spans="1:1">
      <c r="A51" s="1" t="str">
        <f>'TRB Record'!A51</f>
        <v>replicate 25</v>
      </c>
    </row>
    <row r="52" spans="1:1">
      <c r="A52" s="1">
        <f>'TRB Record'!A52</f>
        <v>26</v>
      </c>
    </row>
    <row r="53" spans="1:1">
      <c r="A53" s="1" t="str">
        <f>'TRB Record'!A53</f>
        <v>replicate 26</v>
      </c>
    </row>
    <row r="54" spans="1:1">
      <c r="A54" s="1">
        <f>'TRB Record'!A54</f>
        <v>27</v>
      </c>
    </row>
    <row r="55" spans="1:1">
      <c r="A55" s="1" t="str">
        <f>'TRB Record'!A55</f>
        <v>replicate 27</v>
      </c>
    </row>
    <row r="56" spans="1:1">
      <c r="A56" s="1">
        <f>'TRB Record'!A56</f>
        <v>28</v>
      </c>
    </row>
    <row r="57" spans="1:1">
      <c r="A57" s="1" t="str">
        <f>'TRB Record'!A57</f>
        <v>replicate 28</v>
      </c>
    </row>
    <row r="58" spans="1:1">
      <c r="A58" s="1">
        <f>'TRB Record'!A58</f>
        <v>29</v>
      </c>
    </row>
    <row r="59" spans="1:1">
      <c r="A59" s="1" t="str">
        <f>'TRB Record'!A59</f>
        <v>replicate 29</v>
      </c>
    </row>
    <row r="60" spans="1:1">
      <c r="A60" s="1">
        <f>'TRB Record'!A60</f>
        <v>30</v>
      </c>
    </row>
    <row r="61" spans="1:1">
      <c r="A61" s="1" t="str">
        <f>'TRB Record'!A61</f>
        <v>replicate 30</v>
      </c>
    </row>
    <row r="62" spans="1:1">
      <c r="A62" s="1" t="e">
        <f>'TRB Record'!#REF!</f>
        <v>#REF!</v>
      </c>
    </row>
    <row r="63" spans="1:1">
      <c r="A63" s="1" t="e">
        <f>'TRB Record'!#REF!</f>
        <v>#REF!</v>
      </c>
    </row>
    <row r="64" spans="1:1">
      <c r="A64" s="1" t="e">
        <f>'TRB Record'!#REF!</f>
        <v>#REF!</v>
      </c>
    </row>
    <row r="65" spans="1:1">
      <c r="A65" s="1" t="e">
        <f>'TRB Record'!#REF!</f>
        <v>#REF!</v>
      </c>
    </row>
    <row r="66" spans="1:1">
      <c r="A66" s="1" t="e">
        <f>'TRB Record'!#REF!</f>
        <v>#REF!</v>
      </c>
    </row>
    <row r="67" spans="1:1">
      <c r="A67" s="1" t="e">
        <f>'TRB Record'!#REF!</f>
        <v>#REF!</v>
      </c>
    </row>
    <row r="68" spans="1:1">
      <c r="A68" s="1" t="e">
        <f>'TRB Record'!#REF!</f>
        <v>#REF!</v>
      </c>
    </row>
    <row r="69" spans="1:1">
      <c r="A69" s="1" t="e">
        <f>'TRB Record'!#REF!</f>
        <v>#REF!</v>
      </c>
    </row>
    <row r="70" spans="1:1">
      <c r="A70" s="1" t="e">
        <f>'TRB Record'!#REF!</f>
        <v>#REF!</v>
      </c>
    </row>
    <row r="71" spans="1:1">
      <c r="A71" s="1" t="e">
        <f>'TRB Record'!#REF!</f>
        <v>#REF!</v>
      </c>
    </row>
    <row r="72" spans="1:1">
      <c r="A72" s="1" t="e">
        <f>'TRB Record'!#REF!</f>
        <v>#REF!</v>
      </c>
    </row>
    <row r="73" spans="1:1">
      <c r="A73" s="1" t="e">
        <f>'TRB Record'!#REF!</f>
        <v>#REF!</v>
      </c>
    </row>
    <row r="74" spans="1:1">
      <c r="A74" s="1" t="e">
        <f>'TRB Record'!#REF!</f>
        <v>#REF!</v>
      </c>
    </row>
    <row r="75" spans="1:1">
      <c r="A75" s="1" t="e">
        <f>'TRB Record'!#REF!</f>
        <v>#REF!</v>
      </c>
    </row>
    <row r="76" spans="1:1">
      <c r="A76" s="1" t="e">
        <f>'TRB Record'!#REF!</f>
        <v>#REF!</v>
      </c>
    </row>
    <row r="77" spans="1:1">
      <c r="A77" s="1" t="e">
        <f>'TRB Record'!#REF!</f>
        <v>#REF!</v>
      </c>
    </row>
    <row r="78" spans="1:1">
      <c r="A78" s="1" t="e">
        <f>'TRB Record'!#REF!</f>
        <v>#REF!</v>
      </c>
    </row>
    <row r="79" spans="1:1">
      <c r="A79" s="1" t="e">
        <f>'TRB Record'!#REF!</f>
        <v>#REF!</v>
      </c>
    </row>
    <row r="80" spans="1:1">
      <c r="A80" s="1" t="e">
        <f>'TRB Record'!#REF!</f>
        <v>#REF!</v>
      </c>
    </row>
    <row r="81" spans="1:1">
      <c r="A81" s="1" t="e">
        <f>'TRB Record'!#REF!</f>
        <v>#REF!</v>
      </c>
    </row>
    <row r="82" spans="1:1">
      <c r="A82" s="1" t="e">
        <f>'TRB Record'!#REF!</f>
        <v>#REF!</v>
      </c>
    </row>
    <row r="83" spans="1:1">
      <c r="A83" s="1" t="e">
        <f>'TRB Record'!#REF!</f>
        <v>#REF!</v>
      </c>
    </row>
    <row r="84" spans="1:1">
      <c r="A84" s="1" t="e">
        <f>'TRB Record'!#REF!</f>
        <v>#REF!</v>
      </c>
    </row>
    <row r="85" spans="1:1">
      <c r="A85" s="1" t="e">
        <f>'TRB Record'!#REF!</f>
        <v>#REF!</v>
      </c>
    </row>
    <row r="86" spans="1:1">
      <c r="A86" s="1" t="e">
        <f>'TRB Record'!#REF!</f>
        <v>#REF!</v>
      </c>
    </row>
    <row r="87" spans="1:1">
      <c r="A87" s="1" t="e">
        <f>'TRB Record'!#REF!</f>
        <v>#REF!</v>
      </c>
    </row>
    <row r="88" spans="1:1">
      <c r="A88" s="1" t="e">
        <f>'TRB Record'!#REF!</f>
        <v>#REF!</v>
      </c>
    </row>
    <row r="89" spans="1:1">
      <c r="A89" s="1" t="e">
        <f>'TRB Record'!#REF!</f>
        <v>#REF!</v>
      </c>
    </row>
    <row r="90" spans="1:1">
      <c r="A90" s="1" t="e">
        <f>'TRB Record'!#REF!</f>
        <v>#REF!</v>
      </c>
    </row>
    <row r="91" spans="1:1">
      <c r="A91" s="1" t="e">
        <f>'TRB Record'!#REF!</f>
        <v>#REF!</v>
      </c>
    </row>
    <row r="92" spans="1:1">
      <c r="A92" s="1" t="e">
        <f>'TRB Record'!#REF!</f>
        <v>#REF!</v>
      </c>
    </row>
    <row r="93" spans="1:1">
      <c r="A93" s="1" t="e">
        <f>'TRB Record'!#REF!</f>
        <v>#REF!</v>
      </c>
    </row>
    <row r="94" spans="1:1">
      <c r="A94" s="1" t="e">
        <f>'TRB Record'!#REF!</f>
        <v>#REF!</v>
      </c>
    </row>
    <row r="95" spans="1:1">
      <c r="A95" s="1" t="e">
        <f>'TRB Record'!#REF!</f>
        <v>#REF!</v>
      </c>
    </row>
    <row r="96" spans="1:1">
      <c r="A96" s="1" t="e">
        <f>'TRB Record'!#REF!</f>
        <v>#REF!</v>
      </c>
    </row>
    <row r="97" spans="1:1">
      <c r="A97" s="1" t="e">
        <f>'TRB Record'!#REF!</f>
        <v>#REF!</v>
      </c>
    </row>
    <row r="98" spans="1:1">
      <c r="A98" s="1" t="e">
        <f>'TRB Record'!#REF!</f>
        <v>#REF!</v>
      </c>
    </row>
    <row r="99" spans="1:1">
      <c r="A99" s="1" t="e">
        <f>'TRB Record'!#REF!</f>
        <v>#REF!</v>
      </c>
    </row>
    <row r="100" spans="1:1">
      <c r="A100" s="1" t="e">
        <f>'TRB Record'!#REF!</f>
        <v>#REF!</v>
      </c>
    </row>
    <row r="101" spans="1:1">
      <c r="A101" s="1" t="e">
        <f>'TRB Record'!#REF!</f>
        <v>#REF!</v>
      </c>
    </row>
  </sheetData>
  <sheetProtection sheet="1" objects="1" scenarios="1"/>
  <phoneticPr fontId="0"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940A-093F-4916-A15A-B38DD9DC6452}">
  <sheetPr>
    <pageSetUpPr fitToPage="1"/>
  </sheetPr>
  <dimension ref="A1:K61"/>
  <sheetViews>
    <sheetView workbookViewId="0">
      <pane xSplit="3" ySplit="1" topLeftCell="D2" activePane="bottomRight" state="frozenSplit"/>
      <selection pane="bottomRight" activeCell="D2" sqref="D2"/>
      <selection pane="bottomLeft" activeCell="A18" sqref="A18"/>
      <selection pane="topRight" activeCell="F1" sqref="F1"/>
    </sheetView>
  </sheetViews>
  <sheetFormatPr defaultColWidth="10.85546875" defaultRowHeight="12"/>
  <cols>
    <col min="1" max="1" width="10.85546875" style="2" customWidth="1"/>
    <col min="2" max="4" width="10.7109375" style="3" customWidth="1"/>
    <col min="5" max="9" width="10.7109375" style="8" customWidth="1"/>
    <col min="10" max="11" width="10.7109375" style="2" customWidth="1"/>
    <col min="12" max="16384" width="10.85546875" style="1"/>
  </cols>
  <sheetData>
    <row r="1" spans="1:11" s="18" customFormat="1" ht="100.5">
      <c r="A1" s="18" t="s">
        <v>0</v>
      </c>
      <c r="B1" s="41" t="s">
        <v>1</v>
      </c>
      <c r="C1" s="41" t="s">
        <v>2</v>
      </c>
      <c r="D1" s="41" t="s">
        <v>3</v>
      </c>
      <c r="E1" s="36" t="s">
        <v>4</v>
      </c>
      <c r="F1" s="36" t="s">
        <v>5</v>
      </c>
      <c r="G1" s="36" t="s">
        <v>6</v>
      </c>
      <c r="H1" s="36" t="s">
        <v>7</v>
      </c>
      <c r="I1" s="36" t="s">
        <v>8</v>
      </c>
      <c r="J1" s="18" t="s">
        <v>9</v>
      </c>
      <c r="K1" s="18" t="s">
        <v>10</v>
      </c>
    </row>
    <row r="2" spans="1:11">
      <c r="A2" s="2">
        <v>1</v>
      </c>
      <c r="B2" s="5"/>
      <c r="E2" s="8">
        <f>Ash!B2</f>
        <v>0</v>
      </c>
      <c r="F2" s="8">
        <f>'EtOH Extractives'!B2</f>
        <v>0</v>
      </c>
      <c r="G2" s="8">
        <f>'% solids Extr Free'!B3</f>
        <v>0</v>
      </c>
      <c r="H2" s="8">
        <f>Lignin!B2</f>
        <v>0</v>
      </c>
      <c r="I2" s="8">
        <f>'Structural Sugars'!B9</f>
        <v>0</v>
      </c>
      <c r="J2" s="2">
        <f>'Uronic Acid'!B3</f>
        <v>0</v>
      </c>
      <c r="K2" s="2">
        <f>Acetate!B3</f>
        <v>0</v>
      </c>
    </row>
    <row r="3" spans="1:11">
      <c r="A3" s="2" t="s">
        <v>11</v>
      </c>
      <c r="B3" s="5"/>
      <c r="E3" s="8">
        <f>Ash!B3</f>
        <v>0</v>
      </c>
      <c r="F3" s="8">
        <f>'EtOH Extractives'!B3</f>
        <v>0</v>
      </c>
      <c r="G3" s="8">
        <f>'% solids Extr Free'!B4</f>
        <v>0</v>
      </c>
      <c r="H3" s="8">
        <f>Lignin!B3</f>
        <v>0</v>
      </c>
      <c r="I3" s="8">
        <f>'Structural Sugars'!B10</f>
        <v>0</v>
      </c>
      <c r="J3" s="2">
        <f>'Uronic Acid'!B4</f>
        <v>0</v>
      </c>
      <c r="K3" s="2">
        <f>Acetate!B4</f>
        <v>0</v>
      </c>
    </row>
    <row r="4" spans="1:11">
      <c r="A4" s="2">
        <v>2</v>
      </c>
      <c r="B4" s="5"/>
      <c r="E4" s="8">
        <f>Ash!B4</f>
        <v>0</v>
      </c>
      <c r="F4" s="8">
        <f>'EtOH Extractives'!B4</f>
        <v>0</v>
      </c>
      <c r="G4" s="8">
        <f>'% solids Extr Free'!B5</f>
        <v>0</v>
      </c>
      <c r="H4" s="8">
        <f>Lignin!B4</f>
        <v>0</v>
      </c>
      <c r="I4" s="8">
        <f>'Structural Sugars'!B11</f>
        <v>0</v>
      </c>
      <c r="J4" s="2">
        <f>'Uronic Acid'!B5</f>
        <v>0</v>
      </c>
      <c r="K4" s="2">
        <f>Acetate!B5</f>
        <v>0</v>
      </c>
    </row>
    <row r="5" spans="1:11">
      <c r="A5" s="2" t="s">
        <v>12</v>
      </c>
      <c r="B5" s="5"/>
      <c r="E5" s="8">
        <f>Ash!B5</f>
        <v>0</v>
      </c>
      <c r="F5" s="8">
        <f>'EtOH Extractives'!B5</f>
        <v>0</v>
      </c>
      <c r="G5" s="8">
        <f>'% solids Extr Free'!B6</f>
        <v>0</v>
      </c>
      <c r="H5" s="8">
        <f>Lignin!B5</f>
        <v>0</v>
      </c>
      <c r="I5" s="8">
        <f>'Structural Sugars'!B12</f>
        <v>0</v>
      </c>
      <c r="J5" s="2">
        <f>'Uronic Acid'!B6</f>
        <v>0</v>
      </c>
      <c r="K5" s="2">
        <f>Acetate!B6</f>
        <v>0</v>
      </c>
    </row>
    <row r="6" spans="1:11">
      <c r="A6" s="2">
        <v>3</v>
      </c>
      <c r="B6" s="5"/>
      <c r="E6" s="8">
        <f>Ash!B6</f>
        <v>0</v>
      </c>
      <c r="F6" s="8">
        <f>'EtOH Extractives'!B6</f>
        <v>0</v>
      </c>
      <c r="G6" s="8">
        <f>'% solids Extr Free'!B7</f>
        <v>0</v>
      </c>
      <c r="H6" s="8">
        <f>Lignin!B6</f>
        <v>0</v>
      </c>
      <c r="I6" s="8">
        <f>'Structural Sugars'!B13</f>
        <v>0</v>
      </c>
      <c r="J6" s="2">
        <f>'Uronic Acid'!B7</f>
        <v>0</v>
      </c>
      <c r="K6" s="2">
        <f>Acetate!B7</f>
        <v>0</v>
      </c>
    </row>
    <row r="7" spans="1:11">
      <c r="A7" s="2" t="s">
        <v>13</v>
      </c>
      <c r="B7" s="5"/>
      <c r="E7" s="8">
        <f>Ash!B7</f>
        <v>0</v>
      </c>
      <c r="F7" s="8">
        <f>'EtOH Extractives'!B7</f>
        <v>0</v>
      </c>
      <c r="G7" s="8">
        <f>'% solids Extr Free'!B8</f>
        <v>0</v>
      </c>
      <c r="H7" s="8">
        <f>Lignin!B7</f>
        <v>0</v>
      </c>
      <c r="I7" s="8">
        <f>'Structural Sugars'!B14</f>
        <v>0</v>
      </c>
      <c r="J7" s="2">
        <f>'Uronic Acid'!B8</f>
        <v>0</v>
      </c>
      <c r="K7" s="2">
        <f>Acetate!B8</f>
        <v>0</v>
      </c>
    </row>
    <row r="8" spans="1:11">
      <c r="A8" s="2">
        <v>4</v>
      </c>
      <c r="B8" s="5"/>
      <c r="E8" s="8">
        <f>Ash!B8</f>
        <v>0</v>
      </c>
      <c r="F8" s="8">
        <f>'EtOH Extractives'!B8</f>
        <v>0</v>
      </c>
      <c r="G8" s="8">
        <f>'% solids Extr Free'!B9</f>
        <v>0</v>
      </c>
      <c r="H8" s="8">
        <f>Lignin!B8</f>
        <v>0</v>
      </c>
      <c r="I8" s="8">
        <f>'Structural Sugars'!B15</f>
        <v>0</v>
      </c>
      <c r="J8" s="2">
        <f>'Uronic Acid'!B9</f>
        <v>0</v>
      </c>
      <c r="K8" s="2">
        <f>Acetate!B9</f>
        <v>0</v>
      </c>
    </row>
    <row r="9" spans="1:11">
      <c r="A9" s="2" t="s">
        <v>14</v>
      </c>
      <c r="B9" s="5"/>
      <c r="E9" s="8">
        <f>Ash!B9</f>
        <v>0</v>
      </c>
      <c r="F9" s="8">
        <f>'EtOH Extractives'!B9</f>
        <v>0</v>
      </c>
      <c r="G9" s="8">
        <f>'% solids Extr Free'!B10</f>
        <v>0</v>
      </c>
      <c r="H9" s="8">
        <f>Lignin!B9</f>
        <v>0</v>
      </c>
      <c r="I9" s="8">
        <f>'Structural Sugars'!B16</f>
        <v>0</v>
      </c>
      <c r="J9" s="2">
        <f>'Uronic Acid'!B10</f>
        <v>0</v>
      </c>
      <c r="K9" s="2">
        <f>Acetate!B10</f>
        <v>0</v>
      </c>
    </row>
    <row r="10" spans="1:11">
      <c r="A10" s="2">
        <v>5</v>
      </c>
      <c r="B10" s="5"/>
      <c r="E10" s="8">
        <f>Ash!B10</f>
        <v>0</v>
      </c>
      <c r="F10" s="8">
        <f>'EtOH Extractives'!B10</f>
        <v>0</v>
      </c>
      <c r="G10" s="8">
        <f>'% solids Extr Free'!B11</f>
        <v>0</v>
      </c>
      <c r="H10" s="8">
        <f>Lignin!B10</f>
        <v>0</v>
      </c>
      <c r="I10" s="8">
        <f>'Structural Sugars'!B17</f>
        <v>0</v>
      </c>
      <c r="J10" s="2">
        <f>'Uronic Acid'!B11</f>
        <v>0</v>
      </c>
      <c r="K10" s="2">
        <f>Acetate!B11</f>
        <v>0</v>
      </c>
    </row>
    <row r="11" spans="1:11">
      <c r="A11" s="2" t="s">
        <v>15</v>
      </c>
      <c r="B11" s="5"/>
      <c r="E11" s="8">
        <f>Ash!B11</f>
        <v>0</v>
      </c>
      <c r="F11" s="8">
        <f>'EtOH Extractives'!B11</f>
        <v>0</v>
      </c>
      <c r="G11" s="8">
        <f>'% solids Extr Free'!B12</f>
        <v>0</v>
      </c>
      <c r="H11" s="8">
        <f>Lignin!B11</f>
        <v>0</v>
      </c>
      <c r="I11" s="8">
        <f>'Structural Sugars'!B18</f>
        <v>0</v>
      </c>
      <c r="J11" s="2">
        <f>'Uronic Acid'!B12</f>
        <v>0</v>
      </c>
      <c r="K11" s="2">
        <f>Acetate!B12</f>
        <v>0</v>
      </c>
    </row>
    <row r="12" spans="1:11">
      <c r="A12" s="2">
        <v>6</v>
      </c>
      <c r="B12" s="5"/>
      <c r="E12" s="8">
        <f>Ash!B12</f>
        <v>0</v>
      </c>
      <c r="F12" s="8">
        <f>'EtOH Extractives'!B12</f>
        <v>0</v>
      </c>
      <c r="G12" s="8">
        <f>'% solids Extr Free'!B13</f>
        <v>0</v>
      </c>
      <c r="H12" s="8">
        <f>Lignin!B12</f>
        <v>0</v>
      </c>
      <c r="I12" s="8">
        <f>'Structural Sugars'!B19</f>
        <v>0</v>
      </c>
      <c r="J12" s="2">
        <f>'Uronic Acid'!B13</f>
        <v>0</v>
      </c>
      <c r="K12" s="2">
        <f>Acetate!B13</f>
        <v>0</v>
      </c>
    </row>
    <row r="13" spans="1:11">
      <c r="A13" s="2" t="s">
        <v>16</v>
      </c>
      <c r="B13" s="5"/>
      <c r="E13" s="8">
        <f>Ash!B13</f>
        <v>0</v>
      </c>
      <c r="F13" s="8">
        <f>'EtOH Extractives'!B13</f>
        <v>0</v>
      </c>
      <c r="G13" s="8">
        <f>'% solids Extr Free'!B14</f>
        <v>0</v>
      </c>
      <c r="H13" s="8">
        <f>Lignin!B13</f>
        <v>0</v>
      </c>
      <c r="I13" s="8">
        <f>'Structural Sugars'!B20</f>
        <v>0</v>
      </c>
      <c r="J13" s="2">
        <f>'Uronic Acid'!B14</f>
        <v>0</v>
      </c>
      <c r="K13" s="2">
        <f>Acetate!B14</f>
        <v>0</v>
      </c>
    </row>
    <row r="14" spans="1:11">
      <c r="A14" s="2">
        <v>7</v>
      </c>
      <c r="B14" s="5"/>
      <c r="E14" s="8">
        <f>Ash!B14</f>
        <v>0</v>
      </c>
      <c r="F14" s="8">
        <f>'EtOH Extractives'!B14</f>
        <v>0</v>
      </c>
      <c r="G14" s="8">
        <f>'% solids Extr Free'!B15</f>
        <v>0</v>
      </c>
      <c r="H14" s="8">
        <f>Lignin!B14</f>
        <v>0</v>
      </c>
      <c r="I14" s="8">
        <f>'Structural Sugars'!B21</f>
        <v>0</v>
      </c>
      <c r="J14" s="2">
        <f>'Uronic Acid'!B15</f>
        <v>0</v>
      </c>
      <c r="K14" s="2">
        <f>Acetate!B15</f>
        <v>0</v>
      </c>
    </row>
    <row r="15" spans="1:11">
      <c r="A15" s="2" t="s">
        <v>17</v>
      </c>
      <c r="B15" s="5"/>
      <c r="E15" s="8">
        <f>Ash!B15</f>
        <v>0</v>
      </c>
      <c r="F15" s="8">
        <f>'EtOH Extractives'!B15</f>
        <v>0</v>
      </c>
      <c r="G15" s="8">
        <f>'% solids Extr Free'!B16</f>
        <v>0</v>
      </c>
      <c r="H15" s="8">
        <f>Lignin!B15</f>
        <v>0</v>
      </c>
      <c r="I15" s="8">
        <f>'Structural Sugars'!B22</f>
        <v>0</v>
      </c>
      <c r="J15" s="2">
        <f>'Uronic Acid'!B16</f>
        <v>0</v>
      </c>
      <c r="K15" s="2">
        <f>Acetate!B16</f>
        <v>0</v>
      </c>
    </row>
    <row r="16" spans="1:11">
      <c r="A16" s="2">
        <v>8</v>
      </c>
      <c r="B16" s="5"/>
      <c r="E16" s="8">
        <f>Ash!B16</f>
        <v>0</v>
      </c>
      <c r="F16" s="8">
        <f>'EtOH Extractives'!B16</f>
        <v>0</v>
      </c>
      <c r="G16" s="8">
        <f>'% solids Extr Free'!B17</f>
        <v>0</v>
      </c>
      <c r="H16" s="8">
        <f>Lignin!B16</f>
        <v>0</v>
      </c>
      <c r="I16" s="8">
        <f>'Structural Sugars'!B23</f>
        <v>0</v>
      </c>
      <c r="J16" s="2">
        <f>'Uronic Acid'!B17</f>
        <v>0</v>
      </c>
      <c r="K16" s="2">
        <f>Acetate!B17</f>
        <v>0</v>
      </c>
    </row>
    <row r="17" spans="1:11">
      <c r="A17" s="2" t="s">
        <v>18</v>
      </c>
      <c r="B17" s="5"/>
      <c r="E17" s="8">
        <f>Ash!B17</f>
        <v>0</v>
      </c>
      <c r="F17" s="8">
        <f>'EtOH Extractives'!B17</f>
        <v>0</v>
      </c>
      <c r="G17" s="8">
        <f>'% solids Extr Free'!B18</f>
        <v>0</v>
      </c>
      <c r="H17" s="8">
        <f>Lignin!B17</f>
        <v>0</v>
      </c>
      <c r="I17" s="8">
        <f>'Structural Sugars'!B24</f>
        <v>0</v>
      </c>
      <c r="J17" s="2">
        <f>'Uronic Acid'!B18</f>
        <v>0</v>
      </c>
      <c r="K17" s="2">
        <f>Acetate!B18</f>
        <v>0</v>
      </c>
    </row>
    <row r="18" spans="1:11">
      <c r="A18" s="2">
        <v>9</v>
      </c>
      <c r="B18" s="5"/>
      <c r="E18" s="8">
        <f>Ash!B18</f>
        <v>0</v>
      </c>
      <c r="F18" s="8">
        <f>'EtOH Extractives'!B18</f>
        <v>0</v>
      </c>
      <c r="G18" s="8">
        <f>'% solids Extr Free'!B19</f>
        <v>0</v>
      </c>
      <c r="H18" s="8">
        <f>Lignin!B18</f>
        <v>0</v>
      </c>
      <c r="I18" s="8">
        <f>'Structural Sugars'!B25</f>
        <v>0</v>
      </c>
      <c r="J18" s="2">
        <f>'Uronic Acid'!B19</f>
        <v>0</v>
      </c>
      <c r="K18" s="2">
        <f>Acetate!B19</f>
        <v>0</v>
      </c>
    </row>
    <row r="19" spans="1:11">
      <c r="A19" s="2" t="s">
        <v>19</v>
      </c>
      <c r="B19" s="5"/>
      <c r="E19" s="8">
        <f>Ash!B19</f>
        <v>0</v>
      </c>
      <c r="F19" s="8">
        <f>'EtOH Extractives'!B19</f>
        <v>0</v>
      </c>
      <c r="G19" s="8">
        <f>'% solids Extr Free'!B20</f>
        <v>0</v>
      </c>
      <c r="H19" s="8">
        <f>Lignin!B19</f>
        <v>0</v>
      </c>
      <c r="I19" s="8">
        <f>'Structural Sugars'!B26</f>
        <v>0</v>
      </c>
      <c r="J19" s="2">
        <f>'Uronic Acid'!B20</f>
        <v>0</v>
      </c>
      <c r="K19" s="2">
        <f>Acetate!B20</f>
        <v>0</v>
      </c>
    </row>
    <row r="20" spans="1:11">
      <c r="A20" s="2">
        <v>10</v>
      </c>
      <c r="B20" s="5"/>
      <c r="E20" s="8">
        <f>Ash!B20</f>
        <v>0</v>
      </c>
      <c r="F20" s="8">
        <f>'EtOH Extractives'!B20</f>
        <v>0</v>
      </c>
      <c r="G20" s="8">
        <f>'% solids Extr Free'!B21</f>
        <v>0</v>
      </c>
      <c r="H20" s="8">
        <f>Lignin!B20</f>
        <v>0</v>
      </c>
      <c r="I20" s="8">
        <f>'Structural Sugars'!B27</f>
        <v>0</v>
      </c>
      <c r="J20" s="2">
        <f>'Uronic Acid'!B21</f>
        <v>0</v>
      </c>
      <c r="K20" s="2">
        <f>Acetate!B21</f>
        <v>0</v>
      </c>
    </row>
    <row r="21" spans="1:11">
      <c r="A21" s="2" t="s">
        <v>20</v>
      </c>
      <c r="B21" s="5"/>
      <c r="E21" s="8">
        <f>Ash!B21</f>
        <v>0</v>
      </c>
      <c r="F21" s="8">
        <f>'EtOH Extractives'!B21</f>
        <v>0</v>
      </c>
      <c r="G21" s="8">
        <f>'% solids Extr Free'!B22</f>
        <v>0</v>
      </c>
      <c r="H21" s="8">
        <f>Lignin!B21</f>
        <v>0</v>
      </c>
      <c r="I21" s="8">
        <f>'Structural Sugars'!B28</f>
        <v>0</v>
      </c>
      <c r="J21" s="2">
        <f>'Uronic Acid'!B22</f>
        <v>0</v>
      </c>
      <c r="K21" s="2">
        <f>Acetate!B22</f>
        <v>0</v>
      </c>
    </row>
    <row r="22" spans="1:11">
      <c r="A22" s="2">
        <v>11</v>
      </c>
      <c r="B22" s="5"/>
      <c r="E22" s="8">
        <f>Ash!B22</f>
        <v>0</v>
      </c>
      <c r="F22" s="8">
        <f>'EtOH Extractives'!B22</f>
        <v>0</v>
      </c>
      <c r="G22" s="8">
        <f>'% solids Extr Free'!B23</f>
        <v>0</v>
      </c>
      <c r="H22" s="8">
        <f>Lignin!B22</f>
        <v>0</v>
      </c>
      <c r="I22" s="8">
        <f>'Structural Sugars'!B29</f>
        <v>0</v>
      </c>
      <c r="J22" s="2">
        <f>'Uronic Acid'!B23</f>
        <v>0</v>
      </c>
      <c r="K22" s="2">
        <f>Acetate!B23</f>
        <v>0</v>
      </c>
    </row>
    <row r="23" spans="1:11">
      <c r="A23" s="2" t="s">
        <v>21</v>
      </c>
      <c r="B23" s="5"/>
      <c r="E23" s="8">
        <f>Ash!B23</f>
        <v>0</v>
      </c>
      <c r="F23" s="8">
        <f>'EtOH Extractives'!B23</f>
        <v>0</v>
      </c>
      <c r="G23" s="8">
        <f>'% solids Extr Free'!B24</f>
        <v>0</v>
      </c>
      <c r="H23" s="8">
        <f>Lignin!B23</f>
        <v>0</v>
      </c>
      <c r="I23" s="8">
        <f>'Structural Sugars'!B30</f>
        <v>0</v>
      </c>
      <c r="J23" s="2">
        <f>'Uronic Acid'!B24</f>
        <v>0</v>
      </c>
      <c r="K23" s="2">
        <f>Acetate!B24</f>
        <v>0</v>
      </c>
    </row>
    <row r="24" spans="1:11">
      <c r="A24" s="2">
        <v>12</v>
      </c>
      <c r="B24" s="5"/>
      <c r="E24" s="8">
        <f>Ash!B24</f>
        <v>0</v>
      </c>
      <c r="F24" s="8">
        <f>'EtOH Extractives'!B24</f>
        <v>0</v>
      </c>
      <c r="G24" s="8">
        <f>'% solids Extr Free'!B25</f>
        <v>0</v>
      </c>
      <c r="H24" s="8">
        <f>Lignin!B24</f>
        <v>0</v>
      </c>
      <c r="I24" s="8">
        <f>'Structural Sugars'!B31</f>
        <v>0</v>
      </c>
      <c r="J24" s="2">
        <f>'Uronic Acid'!B25</f>
        <v>0</v>
      </c>
      <c r="K24" s="2">
        <f>Acetate!B25</f>
        <v>0</v>
      </c>
    </row>
    <row r="25" spans="1:11">
      <c r="A25" s="2" t="s">
        <v>22</v>
      </c>
      <c r="B25" s="5"/>
      <c r="E25" s="8">
        <f>Ash!B25</f>
        <v>0</v>
      </c>
      <c r="F25" s="8">
        <f>'EtOH Extractives'!B25</f>
        <v>0</v>
      </c>
      <c r="G25" s="8">
        <f>'% solids Extr Free'!B26</f>
        <v>0</v>
      </c>
      <c r="H25" s="8">
        <f>Lignin!B25</f>
        <v>0</v>
      </c>
      <c r="I25" s="8">
        <f>'Structural Sugars'!B32</f>
        <v>0</v>
      </c>
      <c r="J25" s="2">
        <f>'Uronic Acid'!B26</f>
        <v>0</v>
      </c>
      <c r="K25" s="2">
        <f>Acetate!B26</f>
        <v>0</v>
      </c>
    </row>
    <row r="26" spans="1:11">
      <c r="A26" s="2">
        <v>13</v>
      </c>
      <c r="B26" s="5"/>
      <c r="E26" s="8">
        <f>Ash!B26</f>
        <v>0</v>
      </c>
      <c r="F26" s="8">
        <f>'EtOH Extractives'!B26</f>
        <v>0</v>
      </c>
      <c r="G26" s="8">
        <f>'% solids Extr Free'!B27</f>
        <v>0</v>
      </c>
      <c r="H26" s="8">
        <f>Lignin!B26</f>
        <v>0</v>
      </c>
      <c r="I26" s="8">
        <f>'Structural Sugars'!B33</f>
        <v>0</v>
      </c>
      <c r="J26" s="2">
        <f>'Uronic Acid'!B27</f>
        <v>0</v>
      </c>
      <c r="K26" s="2">
        <f>Acetate!B27</f>
        <v>0</v>
      </c>
    </row>
    <row r="27" spans="1:11">
      <c r="A27" s="2" t="s">
        <v>23</v>
      </c>
      <c r="B27" s="5"/>
      <c r="E27" s="8">
        <f>Ash!B27</f>
        <v>0</v>
      </c>
      <c r="F27" s="8">
        <f>'EtOH Extractives'!B27</f>
        <v>0</v>
      </c>
      <c r="G27" s="8">
        <f>'% solids Extr Free'!B28</f>
        <v>0</v>
      </c>
      <c r="H27" s="8">
        <f>Lignin!B27</f>
        <v>0</v>
      </c>
      <c r="I27" s="8">
        <f>'Structural Sugars'!B34</f>
        <v>0</v>
      </c>
      <c r="J27" s="2">
        <f>'Uronic Acid'!B28</f>
        <v>0</v>
      </c>
      <c r="K27" s="2">
        <f>Acetate!B28</f>
        <v>0</v>
      </c>
    </row>
    <row r="28" spans="1:11">
      <c r="A28" s="2">
        <v>14</v>
      </c>
      <c r="B28" s="5"/>
      <c r="E28" s="8">
        <f>Ash!B28</f>
        <v>0</v>
      </c>
      <c r="F28" s="8">
        <f>'EtOH Extractives'!B28</f>
        <v>0</v>
      </c>
      <c r="G28" s="8">
        <f>'% solids Extr Free'!B29</f>
        <v>0</v>
      </c>
      <c r="H28" s="8">
        <f>Lignin!B28</f>
        <v>0</v>
      </c>
      <c r="I28" s="8">
        <f>'Structural Sugars'!B35</f>
        <v>0</v>
      </c>
      <c r="J28" s="2">
        <f>'Uronic Acid'!B29</f>
        <v>0</v>
      </c>
      <c r="K28" s="2">
        <f>Acetate!B29</f>
        <v>0</v>
      </c>
    </row>
    <row r="29" spans="1:11">
      <c r="A29" s="2" t="s">
        <v>24</v>
      </c>
      <c r="B29" s="5"/>
      <c r="E29" s="8">
        <f>Ash!B29</f>
        <v>0</v>
      </c>
      <c r="F29" s="8">
        <f>'EtOH Extractives'!B29</f>
        <v>0</v>
      </c>
      <c r="G29" s="8">
        <f>'% solids Extr Free'!B30</f>
        <v>0</v>
      </c>
      <c r="H29" s="8">
        <f>Lignin!B29</f>
        <v>0</v>
      </c>
      <c r="I29" s="8">
        <f>'Structural Sugars'!B36</f>
        <v>0</v>
      </c>
      <c r="J29" s="2">
        <f>'Uronic Acid'!B30</f>
        <v>0</v>
      </c>
      <c r="K29" s="2">
        <f>Acetate!B30</f>
        <v>0</v>
      </c>
    </row>
    <row r="30" spans="1:11">
      <c r="A30" s="2">
        <v>15</v>
      </c>
      <c r="B30" s="5"/>
      <c r="E30" s="8">
        <f>Ash!B30</f>
        <v>0</v>
      </c>
      <c r="F30" s="8">
        <f>'EtOH Extractives'!B30</f>
        <v>0</v>
      </c>
      <c r="G30" s="8">
        <f>'% solids Extr Free'!B31</f>
        <v>0</v>
      </c>
      <c r="H30" s="8">
        <f>Lignin!B30</f>
        <v>0</v>
      </c>
      <c r="I30" s="8">
        <f>'Structural Sugars'!B37</f>
        <v>0</v>
      </c>
      <c r="J30" s="2">
        <f>'Uronic Acid'!B31</f>
        <v>0</v>
      </c>
      <c r="K30" s="2">
        <f>Acetate!B31</f>
        <v>0</v>
      </c>
    </row>
    <row r="31" spans="1:11">
      <c r="A31" s="2" t="s">
        <v>25</v>
      </c>
      <c r="B31" s="5"/>
      <c r="E31" s="8">
        <f>Ash!B31</f>
        <v>0</v>
      </c>
      <c r="F31" s="8">
        <f>'EtOH Extractives'!B31</f>
        <v>0</v>
      </c>
      <c r="G31" s="8">
        <f>'% solids Extr Free'!B32</f>
        <v>0</v>
      </c>
      <c r="H31" s="8">
        <f>Lignin!B31</f>
        <v>0</v>
      </c>
      <c r="I31" s="8">
        <f>'Structural Sugars'!B38</f>
        <v>0</v>
      </c>
      <c r="J31" s="2">
        <f>'Uronic Acid'!B32</f>
        <v>0</v>
      </c>
      <c r="K31" s="2">
        <f>Acetate!B32</f>
        <v>0</v>
      </c>
    </row>
    <row r="32" spans="1:11">
      <c r="A32" s="2">
        <v>16</v>
      </c>
      <c r="B32" s="5"/>
      <c r="E32" s="8">
        <f>Ash!B32</f>
        <v>0</v>
      </c>
      <c r="F32" s="8">
        <f>'EtOH Extractives'!B32</f>
        <v>0</v>
      </c>
      <c r="G32" s="8">
        <f>'% solids Extr Free'!B33</f>
        <v>0</v>
      </c>
      <c r="H32" s="8">
        <f>Lignin!B32</f>
        <v>0</v>
      </c>
      <c r="I32" s="8">
        <f>'Structural Sugars'!B39</f>
        <v>0</v>
      </c>
      <c r="J32" s="2">
        <f>'Uronic Acid'!B33</f>
        <v>0</v>
      </c>
      <c r="K32" s="2">
        <f>Acetate!B33</f>
        <v>0</v>
      </c>
    </row>
    <row r="33" spans="1:11">
      <c r="A33" s="2" t="s">
        <v>26</v>
      </c>
      <c r="B33" s="5"/>
      <c r="E33" s="8">
        <f>Ash!B33</f>
        <v>0</v>
      </c>
      <c r="F33" s="8">
        <f>'EtOH Extractives'!B33</f>
        <v>0</v>
      </c>
      <c r="G33" s="8">
        <f>'% solids Extr Free'!B34</f>
        <v>0</v>
      </c>
      <c r="H33" s="8">
        <f>Lignin!B33</f>
        <v>0</v>
      </c>
      <c r="I33" s="8">
        <f>'Structural Sugars'!B40</f>
        <v>0</v>
      </c>
      <c r="J33" s="2">
        <f>'Uronic Acid'!B34</f>
        <v>0</v>
      </c>
      <c r="K33" s="2">
        <f>Acetate!B34</f>
        <v>0</v>
      </c>
    </row>
    <row r="34" spans="1:11">
      <c r="A34" s="2">
        <v>17</v>
      </c>
      <c r="B34" s="5"/>
      <c r="E34" s="8">
        <f>Ash!B34</f>
        <v>0</v>
      </c>
      <c r="F34" s="8">
        <f>'EtOH Extractives'!B34</f>
        <v>0</v>
      </c>
      <c r="G34" s="8">
        <f>'% solids Extr Free'!B35</f>
        <v>0</v>
      </c>
      <c r="H34" s="8">
        <f>Lignin!B34</f>
        <v>0</v>
      </c>
      <c r="I34" s="8">
        <f>'Structural Sugars'!B41</f>
        <v>0</v>
      </c>
      <c r="J34" s="2">
        <f>'Uronic Acid'!B35</f>
        <v>0</v>
      </c>
      <c r="K34" s="2">
        <f>Acetate!B35</f>
        <v>0</v>
      </c>
    </row>
    <row r="35" spans="1:11">
      <c r="A35" s="2" t="s">
        <v>27</v>
      </c>
      <c r="B35" s="5"/>
      <c r="E35" s="8">
        <f>Ash!B35</f>
        <v>0</v>
      </c>
      <c r="F35" s="8">
        <f>'EtOH Extractives'!B35</f>
        <v>0</v>
      </c>
      <c r="G35" s="8">
        <f>'% solids Extr Free'!B36</f>
        <v>0</v>
      </c>
      <c r="H35" s="8">
        <f>Lignin!B35</f>
        <v>0</v>
      </c>
      <c r="I35" s="8">
        <f>'Structural Sugars'!B42</f>
        <v>0</v>
      </c>
      <c r="J35" s="2">
        <f>'Uronic Acid'!B36</f>
        <v>0</v>
      </c>
      <c r="K35" s="2">
        <f>Acetate!B36</f>
        <v>0</v>
      </c>
    </row>
    <row r="36" spans="1:11">
      <c r="A36" s="2">
        <v>18</v>
      </c>
      <c r="B36" s="5"/>
      <c r="E36" s="8">
        <f>Ash!B36</f>
        <v>0</v>
      </c>
      <c r="F36" s="8">
        <f>'EtOH Extractives'!B36</f>
        <v>0</v>
      </c>
      <c r="G36" s="8">
        <f>'% solids Extr Free'!B37</f>
        <v>0</v>
      </c>
      <c r="H36" s="8">
        <f>Lignin!B36</f>
        <v>0</v>
      </c>
      <c r="I36" s="8">
        <f>'Structural Sugars'!B43</f>
        <v>0</v>
      </c>
      <c r="J36" s="2">
        <f>'Uronic Acid'!B37</f>
        <v>0</v>
      </c>
      <c r="K36" s="2">
        <f>Acetate!B37</f>
        <v>0</v>
      </c>
    </row>
    <row r="37" spans="1:11">
      <c r="A37" s="2" t="s">
        <v>28</v>
      </c>
      <c r="B37" s="5"/>
      <c r="E37" s="8">
        <f>Ash!B37</f>
        <v>0</v>
      </c>
      <c r="F37" s="8">
        <f>'EtOH Extractives'!B37</f>
        <v>0</v>
      </c>
      <c r="G37" s="8">
        <f>'% solids Extr Free'!B38</f>
        <v>0</v>
      </c>
      <c r="H37" s="8">
        <f>Lignin!B37</f>
        <v>0</v>
      </c>
      <c r="I37" s="8">
        <f>'Structural Sugars'!B44</f>
        <v>0</v>
      </c>
      <c r="J37" s="2">
        <f>'Uronic Acid'!B38</f>
        <v>0</v>
      </c>
      <c r="K37" s="2">
        <f>Acetate!B38</f>
        <v>0</v>
      </c>
    </row>
    <row r="38" spans="1:11">
      <c r="A38" s="2">
        <v>19</v>
      </c>
      <c r="B38" s="5"/>
      <c r="E38" s="8">
        <f>Ash!B38</f>
        <v>0</v>
      </c>
      <c r="F38" s="8">
        <f>'EtOH Extractives'!B38</f>
        <v>0</v>
      </c>
      <c r="G38" s="8">
        <f>'% solids Extr Free'!B39</f>
        <v>0</v>
      </c>
      <c r="H38" s="8">
        <f>Lignin!B38</f>
        <v>0</v>
      </c>
      <c r="I38" s="8">
        <f>'Structural Sugars'!B45</f>
        <v>0</v>
      </c>
      <c r="J38" s="2">
        <f>'Uronic Acid'!B39</f>
        <v>0</v>
      </c>
      <c r="K38" s="2">
        <f>Acetate!B39</f>
        <v>0</v>
      </c>
    </row>
    <row r="39" spans="1:11">
      <c r="A39" s="2" t="s">
        <v>29</v>
      </c>
      <c r="B39" s="5"/>
      <c r="E39" s="8">
        <f>Ash!B39</f>
        <v>0</v>
      </c>
      <c r="F39" s="8">
        <f>'EtOH Extractives'!B39</f>
        <v>0</v>
      </c>
      <c r="G39" s="8">
        <f>'% solids Extr Free'!B40</f>
        <v>0</v>
      </c>
      <c r="H39" s="8">
        <f>Lignin!B39</f>
        <v>0</v>
      </c>
      <c r="I39" s="8">
        <f>'Structural Sugars'!B46</f>
        <v>0</v>
      </c>
      <c r="J39" s="2">
        <f>'Uronic Acid'!B40</f>
        <v>0</v>
      </c>
      <c r="K39" s="2">
        <f>Acetate!B40</f>
        <v>0</v>
      </c>
    </row>
    <row r="40" spans="1:11">
      <c r="A40" s="2">
        <v>20</v>
      </c>
      <c r="B40" s="5"/>
      <c r="E40" s="8">
        <f>Ash!B40</f>
        <v>0</v>
      </c>
      <c r="F40" s="8">
        <f>'EtOH Extractives'!B40</f>
        <v>0</v>
      </c>
      <c r="G40" s="8">
        <f>'% solids Extr Free'!B41</f>
        <v>0</v>
      </c>
      <c r="H40" s="8">
        <f>Lignin!B40</f>
        <v>0</v>
      </c>
      <c r="I40" s="8">
        <f>'Structural Sugars'!B47</f>
        <v>0</v>
      </c>
      <c r="J40" s="2">
        <f>'Uronic Acid'!B41</f>
        <v>0</v>
      </c>
      <c r="K40" s="2">
        <f>Acetate!B41</f>
        <v>0</v>
      </c>
    </row>
    <row r="41" spans="1:11">
      <c r="A41" s="2" t="s">
        <v>30</v>
      </c>
      <c r="B41" s="5"/>
      <c r="E41" s="8">
        <f>Ash!B41</f>
        <v>0</v>
      </c>
      <c r="F41" s="8">
        <f>'EtOH Extractives'!B41</f>
        <v>0</v>
      </c>
      <c r="G41" s="8">
        <f>'% solids Extr Free'!B42</f>
        <v>0</v>
      </c>
      <c r="H41" s="8">
        <f>Lignin!B41</f>
        <v>0</v>
      </c>
      <c r="I41" s="8">
        <f>'Structural Sugars'!B48</f>
        <v>0</v>
      </c>
      <c r="J41" s="2">
        <f>'Uronic Acid'!B42</f>
        <v>0</v>
      </c>
      <c r="K41" s="2">
        <f>Acetate!B42</f>
        <v>0</v>
      </c>
    </row>
    <row r="42" spans="1:11">
      <c r="A42" s="2">
        <v>21</v>
      </c>
      <c r="B42" s="5"/>
      <c r="E42" s="8">
        <f>Ash!B42</f>
        <v>0</v>
      </c>
      <c r="F42" s="8">
        <f>'EtOH Extractives'!B42</f>
        <v>0</v>
      </c>
      <c r="G42" s="8">
        <f>'% solids Extr Free'!B43</f>
        <v>0</v>
      </c>
      <c r="H42" s="8">
        <f>Lignin!B42</f>
        <v>0</v>
      </c>
      <c r="I42" s="8">
        <f>'Structural Sugars'!B49</f>
        <v>0</v>
      </c>
      <c r="J42" s="2">
        <f>'Uronic Acid'!B43</f>
        <v>0</v>
      </c>
      <c r="K42" s="2">
        <f>Acetate!B43</f>
        <v>0</v>
      </c>
    </row>
    <row r="43" spans="1:11">
      <c r="A43" s="2" t="s">
        <v>31</v>
      </c>
      <c r="B43" s="5"/>
      <c r="E43" s="8">
        <f>Ash!B43</f>
        <v>0</v>
      </c>
      <c r="F43" s="8">
        <f>'EtOH Extractives'!B43</f>
        <v>0</v>
      </c>
      <c r="G43" s="8">
        <f>'% solids Extr Free'!B44</f>
        <v>0</v>
      </c>
      <c r="H43" s="8">
        <f>Lignin!B43</f>
        <v>0</v>
      </c>
      <c r="I43" s="8">
        <f>'Structural Sugars'!B50</f>
        <v>0</v>
      </c>
      <c r="J43" s="2">
        <f>'Uronic Acid'!B44</f>
        <v>0</v>
      </c>
      <c r="K43" s="2">
        <f>Acetate!B44</f>
        <v>0</v>
      </c>
    </row>
    <row r="44" spans="1:11">
      <c r="A44" s="2">
        <v>22</v>
      </c>
      <c r="B44" s="5"/>
      <c r="E44" s="8">
        <f>Ash!B44</f>
        <v>0</v>
      </c>
      <c r="F44" s="8">
        <f>'EtOH Extractives'!B44</f>
        <v>0</v>
      </c>
      <c r="G44" s="8">
        <f>'% solids Extr Free'!B45</f>
        <v>0</v>
      </c>
      <c r="H44" s="8">
        <f>Lignin!B44</f>
        <v>0</v>
      </c>
      <c r="I44" s="8">
        <f>'Structural Sugars'!B51</f>
        <v>0</v>
      </c>
      <c r="J44" s="2">
        <f>'Uronic Acid'!B45</f>
        <v>0</v>
      </c>
      <c r="K44" s="2">
        <f>Acetate!B45</f>
        <v>0</v>
      </c>
    </row>
    <row r="45" spans="1:11">
      <c r="A45" s="2" t="s">
        <v>32</v>
      </c>
      <c r="B45" s="5"/>
      <c r="E45" s="8">
        <f>Ash!B45</f>
        <v>0</v>
      </c>
      <c r="F45" s="8">
        <f>'EtOH Extractives'!B45</f>
        <v>0</v>
      </c>
      <c r="G45" s="8">
        <f>'% solids Extr Free'!B46</f>
        <v>0</v>
      </c>
      <c r="H45" s="8">
        <f>Lignin!B45</f>
        <v>0</v>
      </c>
      <c r="I45" s="8">
        <f>'Structural Sugars'!B52</f>
        <v>0</v>
      </c>
      <c r="J45" s="2">
        <f>'Uronic Acid'!B46</f>
        <v>0</v>
      </c>
      <c r="K45" s="2">
        <f>Acetate!B46</f>
        <v>0</v>
      </c>
    </row>
    <row r="46" spans="1:11">
      <c r="A46" s="2">
        <v>23</v>
      </c>
      <c r="B46" s="5"/>
      <c r="E46" s="8">
        <f>Ash!B46</f>
        <v>0</v>
      </c>
      <c r="F46" s="8">
        <f>'EtOH Extractives'!B46</f>
        <v>0</v>
      </c>
      <c r="G46" s="8">
        <f>'% solids Extr Free'!B47</f>
        <v>0</v>
      </c>
      <c r="H46" s="8">
        <f>Lignin!B46</f>
        <v>0</v>
      </c>
      <c r="I46" s="8">
        <f>'Structural Sugars'!B53</f>
        <v>0</v>
      </c>
      <c r="J46" s="2">
        <f>'Uronic Acid'!B47</f>
        <v>0</v>
      </c>
      <c r="K46" s="2">
        <f>Acetate!B47</f>
        <v>0</v>
      </c>
    </row>
    <row r="47" spans="1:11">
      <c r="A47" s="2" t="s">
        <v>33</v>
      </c>
      <c r="B47" s="5"/>
      <c r="E47" s="8">
        <f>Ash!B47</f>
        <v>0</v>
      </c>
      <c r="F47" s="8">
        <f>'EtOH Extractives'!B47</f>
        <v>0</v>
      </c>
      <c r="G47" s="8">
        <f>'% solids Extr Free'!B48</f>
        <v>0</v>
      </c>
      <c r="H47" s="8">
        <f>Lignin!B47</f>
        <v>0</v>
      </c>
      <c r="I47" s="8">
        <f>'Structural Sugars'!B54</f>
        <v>0</v>
      </c>
      <c r="J47" s="2">
        <f>'Uronic Acid'!B48</f>
        <v>0</v>
      </c>
      <c r="K47" s="2">
        <f>Acetate!B48</f>
        <v>0</v>
      </c>
    </row>
    <row r="48" spans="1:11">
      <c r="A48" s="2">
        <v>24</v>
      </c>
      <c r="B48" s="5"/>
      <c r="E48" s="8">
        <f>Ash!B48</f>
        <v>0</v>
      </c>
      <c r="F48" s="8">
        <f>'EtOH Extractives'!B48</f>
        <v>0</v>
      </c>
      <c r="G48" s="8">
        <f>'% solids Extr Free'!B49</f>
        <v>0</v>
      </c>
      <c r="H48" s="8">
        <f>Lignin!B48</f>
        <v>0</v>
      </c>
      <c r="I48" s="8">
        <f>'Structural Sugars'!B55</f>
        <v>0</v>
      </c>
      <c r="J48" s="2">
        <f>'Uronic Acid'!B49</f>
        <v>0</v>
      </c>
      <c r="K48" s="2">
        <f>Acetate!B49</f>
        <v>0</v>
      </c>
    </row>
    <row r="49" spans="1:11">
      <c r="A49" s="2" t="s">
        <v>34</v>
      </c>
      <c r="B49" s="5"/>
      <c r="E49" s="8">
        <f>Ash!B49</f>
        <v>0</v>
      </c>
      <c r="F49" s="8">
        <f>'EtOH Extractives'!B49</f>
        <v>0</v>
      </c>
      <c r="G49" s="8">
        <f>'% solids Extr Free'!B50</f>
        <v>0</v>
      </c>
      <c r="H49" s="8">
        <f>Lignin!B49</f>
        <v>0</v>
      </c>
      <c r="I49" s="8">
        <f>'Structural Sugars'!B56</f>
        <v>0</v>
      </c>
      <c r="J49" s="2">
        <f>'Uronic Acid'!B50</f>
        <v>0</v>
      </c>
      <c r="K49" s="2">
        <f>Acetate!B50</f>
        <v>0</v>
      </c>
    </row>
    <row r="50" spans="1:11">
      <c r="A50" s="2">
        <v>25</v>
      </c>
      <c r="B50" s="5"/>
      <c r="E50" s="8">
        <f>Ash!B50</f>
        <v>0</v>
      </c>
      <c r="F50" s="8">
        <f>'EtOH Extractives'!B50</f>
        <v>0</v>
      </c>
      <c r="G50" s="8">
        <f>'% solids Extr Free'!B51</f>
        <v>0</v>
      </c>
      <c r="H50" s="8">
        <f>Lignin!B50</f>
        <v>0</v>
      </c>
      <c r="I50" s="8">
        <f>'Structural Sugars'!B57</f>
        <v>0</v>
      </c>
      <c r="J50" s="2">
        <f>'Uronic Acid'!B51</f>
        <v>0</v>
      </c>
      <c r="K50" s="2">
        <f>Acetate!B51</f>
        <v>0</v>
      </c>
    </row>
    <row r="51" spans="1:11">
      <c r="A51" s="2" t="s">
        <v>35</v>
      </c>
      <c r="B51" s="5"/>
      <c r="E51" s="8">
        <f>Ash!B51</f>
        <v>0</v>
      </c>
      <c r="F51" s="8">
        <f>'EtOH Extractives'!B51</f>
        <v>0</v>
      </c>
      <c r="G51" s="8">
        <f>'% solids Extr Free'!B52</f>
        <v>0</v>
      </c>
      <c r="H51" s="8">
        <f>Lignin!B51</f>
        <v>0</v>
      </c>
      <c r="I51" s="8">
        <f>'Structural Sugars'!B58</f>
        <v>0</v>
      </c>
      <c r="J51" s="2">
        <f>'Uronic Acid'!B52</f>
        <v>0</v>
      </c>
      <c r="K51" s="2">
        <f>Acetate!B52</f>
        <v>0</v>
      </c>
    </row>
    <row r="52" spans="1:11">
      <c r="A52" s="2">
        <v>26</v>
      </c>
      <c r="B52" s="5"/>
      <c r="E52" s="8">
        <f>Ash!B52</f>
        <v>0</v>
      </c>
      <c r="F52" s="8">
        <f>'EtOH Extractives'!B52</f>
        <v>0</v>
      </c>
      <c r="G52" s="8">
        <f>'% solids Extr Free'!B53</f>
        <v>0</v>
      </c>
      <c r="H52" s="8">
        <f>Lignin!B52</f>
        <v>0</v>
      </c>
      <c r="I52" s="8">
        <f>'Structural Sugars'!B59</f>
        <v>0</v>
      </c>
      <c r="J52" s="2">
        <f>'Uronic Acid'!B53</f>
        <v>0</v>
      </c>
      <c r="K52" s="2">
        <f>Acetate!B53</f>
        <v>0</v>
      </c>
    </row>
    <row r="53" spans="1:11">
      <c r="A53" s="2" t="s">
        <v>36</v>
      </c>
      <c r="B53" s="5"/>
      <c r="E53" s="8">
        <f>Ash!B53</f>
        <v>0</v>
      </c>
      <c r="F53" s="8">
        <f>'EtOH Extractives'!B53</f>
        <v>0</v>
      </c>
      <c r="G53" s="8">
        <f>'% solids Extr Free'!B54</f>
        <v>0</v>
      </c>
      <c r="H53" s="8">
        <f>Lignin!B53</f>
        <v>0</v>
      </c>
      <c r="I53" s="8">
        <f>'Structural Sugars'!B60</f>
        <v>0</v>
      </c>
      <c r="J53" s="2">
        <f>'Uronic Acid'!B54</f>
        <v>0</v>
      </c>
      <c r="K53" s="2">
        <f>Acetate!B54</f>
        <v>0</v>
      </c>
    </row>
    <row r="54" spans="1:11">
      <c r="A54" s="2">
        <v>27</v>
      </c>
      <c r="B54" s="5"/>
      <c r="E54" s="8">
        <f>Ash!B54</f>
        <v>0</v>
      </c>
      <c r="F54" s="8">
        <f>'EtOH Extractives'!B54</f>
        <v>0</v>
      </c>
      <c r="G54" s="8">
        <f>'% solids Extr Free'!B55</f>
        <v>0</v>
      </c>
      <c r="H54" s="8">
        <f>Lignin!B54</f>
        <v>0</v>
      </c>
      <c r="I54" s="8">
        <f>'Structural Sugars'!B61</f>
        <v>0</v>
      </c>
      <c r="J54" s="2">
        <f>'Uronic Acid'!B55</f>
        <v>0</v>
      </c>
      <c r="K54" s="2">
        <f>Acetate!B55</f>
        <v>0</v>
      </c>
    </row>
    <row r="55" spans="1:11">
      <c r="A55" s="2" t="s">
        <v>37</v>
      </c>
      <c r="B55" s="5"/>
      <c r="E55" s="8">
        <f>Ash!B55</f>
        <v>0</v>
      </c>
      <c r="F55" s="8">
        <f>'EtOH Extractives'!B55</f>
        <v>0</v>
      </c>
      <c r="G55" s="8">
        <f>'% solids Extr Free'!B56</f>
        <v>0</v>
      </c>
      <c r="H55" s="8">
        <f>Lignin!B55</f>
        <v>0</v>
      </c>
      <c r="I55" s="8">
        <f>'Structural Sugars'!B62</f>
        <v>0</v>
      </c>
      <c r="J55" s="2">
        <f>'Uronic Acid'!B56</f>
        <v>0</v>
      </c>
      <c r="K55" s="2">
        <f>Acetate!B56</f>
        <v>0</v>
      </c>
    </row>
    <row r="56" spans="1:11">
      <c r="A56" s="2">
        <v>28</v>
      </c>
      <c r="B56" s="5"/>
      <c r="E56" s="8">
        <f>Ash!B56</f>
        <v>0</v>
      </c>
      <c r="F56" s="8">
        <f>'EtOH Extractives'!B56</f>
        <v>0</v>
      </c>
      <c r="G56" s="8">
        <f>'% solids Extr Free'!B57</f>
        <v>0</v>
      </c>
      <c r="H56" s="8">
        <f>Lignin!B56</f>
        <v>0</v>
      </c>
      <c r="I56" s="8">
        <f>'Structural Sugars'!B63</f>
        <v>0</v>
      </c>
      <c r="J56" s="2">
        <f>'Uronic Acid'!B57</f>
        <v>0</v>
      </c>
      <c r="K56" s="2">
        <f>Acetate!B57</f>
        <v>0</v>
      </c>
    </row>
    <row r="57" spans="1:11">
      <c r="A57" s="2" t="s">
        <v>38</v>
      </c>
      <c r="B57" s="5"/>
      <c r="E57" s="8">
        <f>Ash!B57</f>
        <v>0</v>
      </c>
      <c r="F57" s="8">
        <f>'EtOH Extractives'!B57</f>
        <v>0</v>
      </c>
      <c r="G57" s="8">
        <f>'% solids Extr Free'!B58</f>
        <v>0</v>
      </c>
      <c r="H57" s="8">
        <f>Lignin!B57</f>
        <v>0</v>
      </c>
      <c r="I57" s="8">
        <f>'Structural Sugars'!B64</f>
        <v>0</v>
      </c>
      <c r="J57" s="2">
        <f>'Uronic Acid'!B58</f>
        <v>0</v>
      </c>
      <c r="K57" s="2">
        <f>Acetate!B58</f>
        <v>0</v>
      </c>
    </row>
    <row r="58" spans="1:11">
      <c r="A58" s="2">
        <v>29</v>
      </c>
      <c r="B58" s="5"/>
      <c r="E58" s="8">
        <f>Ash!B58</f>
        <v>0</v>
      </c>
      <c r="F58" s="8">
        <f>'EtOH Extractives'!B58</f>
        <v>0</v>
      </c>
      <c r="G58" s="8">
        <f>'% solids Extr Free'!B59</f>
        <v>0</v>
      </c>
      <c r="H58" s="8">
        <f>Lignin!B58</f>
        <v>0</v>
      </c>
      <c r="I58" s="8">
        <f>'Structural Sugars'!B65</f>
        <v>0</v>
      </c>
      <c r="J58" s="2">
        <f>'Uronic Acid'!B59</f>
        <v>0</v>
      </c>
      <c r="K58" s="2">
        <f>Acetate!B59</f>
        <v>0</v>
      </c>
    </row>
    <row r="59" spans="1:11">
      <c r="A59" s="2" t="s">
        <v>39</v>
      </c>
      <c r="B59" s="5"/>
      <c r="E59" s="8">
        <f>Ash!B59</f>
        <v>0</v>
      </c>
      <c r="F59" s="8">
        <f>'EtOH Extractives'!B59</f>
        <v>0</v>
      </c>
      <c r="G59" s="8">
        <f>'% solids Extr Free'!B60</f>
        <v>0</v>
      </c>
      <c r="H59" s="8">
        <f>Lignin!B59</f>
        <v>0</v>
      </c>
      <c r="I59" s="8">
        <f>'Structural Sugars'!B66</f>
        <v>0</v>
      </c>
      <c r="J59" s="2">
        <f>'Uronic Acid'!B60</f>
        <v>0</v>
      </c>
      <c r="K59" s="2">
        <f>Acetate!B60</f>
        <v>0</v>
      </c>
    </row>
    <row r="60" spans="1:11">
      <c r="A60" s="2">
        <v>30</v>
      </c>
      <c r="B60" s="5"/>
      <c r="E60" s="8">
        <f>Ash!B60</f>
        <v>0</v>
      </c>
      <c r="F60" s="8">
        <f>'EtOH Extractives'!B60</f>
        <v>0</v>
      </c>
      <c r="G60" s="8">
        <f>'% solids Extr Free'!B61</f>
        <v>0</v>
      </c>
      <c r="H60" s="8">
        <f>Lignin!B60</f>
        <v>0</v>
      </c>
      <c r="I60" s="8">
        <f>'Structural Sugars'!B67</f>
        <v>0</v>
      </c>
      <c r="J60" s="2">
        <f>'Uronic Acid'!B61</f>
        <v>0</v>
      </c>
      <c r="K60" s="2">
        <f>Acetate!B61</f>
        <v>0</v>
      </c>
    </row>
    <row r="61" spans="1:11">
      <c r="A61" s="2" t="s">
        <v>40</v>
      </c>
      <c r="B61" s="5"/>
      <c r="E61" s="8">
        <f>Ash!B61</f>
        <v>0</v>
      </c>
      <c r="F61" s="8">
        <f>'EtOH Extractives'!B61</f>
        <v>0</v>
      </c>
      <c r="G61" s="8">
        <f>'% solids Extr Free'!B62</f>
        <v>0</v>
      </c>
      <c r="H61" s="8">
        <f>Lignin!B61</f>
        <v>0</v>
      </c>
      <c r="I61" s="8">
        <f>'Structural Sugars'!B68</f>
        <v>0</v>
      </c>
      <c r="J61" s="2">
        <f>'Uronic Acid'!B62</f>
        <v>0</v>
      </c>
      <c r="K61" s="2">
        <f>Acetate!B62</f>
        <v>0</v>
      </c>
    </row>
  </sheetData>
  <sheetProtection sheet="1" objects="1" scenarios="1"/>
  <phoneticPr fontId="0" type="noConversion"/>
  <printOptions gridLines="1"/>
  <pageMargins left="0.75" right="0.75" top="1" bottom="1" header="0.5" footer="0.5"/>
  <pageSetup paperSize="0" scale="80" fitToWidth="2" fitToHeight="5" orientation="landscape" horizontalDpi="4294967292" verticalDpi="4294967292"/>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8C4D-E40B-4B4A-85F2-60A49DEBBC5C}">
  <dimension ref="A1:J118"/>
  <sheetViews>
    <sheetView workbookViewId="0">
      <selection activeCell="B3" sqref="B3"/>
    </sheetView>
  </sheetViews>
  <sheetFormatPr defaultColWidth="11.42578125" defaultRowHeight="12"/>
  <cols>
    <col min="1" max="1" width="10.85546875" style="2" customWidth="1"/>
    <col min="2" max="2" width="15.7109375" style="3" customWidth="1"/>
    <col min="3" max="3" width="16.42578125" style="10" customWidth="1"/>
    <col min="4" max="4" width="10.5703125" style="20" customWidth="1"/>
    <col min="5" max="5" width="8" style="6" customWidth="1"/>
    <col min="6" max="7" width="8" style="3" customWidth="1"/>
    <col min="8" max="8" width="8" style="19" customWidth="1"/>
    <col min="9" max="9" width="8" style="39" customWidth="1"/>
    <col min="10" max="10" width="8" style="2" customWidth="1"/>
  </cols>
  <sheetData>
    <row r="1" spans="1:10" s="48" customFormat="1" ht="12.75" thickBot="1">
      <c r="A1" s="2"/>
      <c r="B1" s="10"/>
      <c r="C1" s="9"/>
      <c r="D1" s="47" t="s">
        <v>41</v>
      </c>
      <c r="E1" s="123" t="s">
        <v>42</v>
      </c>
      <c r="F1" s="124"/>
      <c r="G1" s="124"/>
      <c r="H1" s="124"/>
      <c r="I1" s="125"/>
      <c r="J1" s="2"/>
    </row>
    <row r="2" spans="1:10" s="48" customFormat="1" ht="97.5">
      <c r="A2" s="18" t="s">
        <v>0</v>
      </c>
      <c r="B2" s="41" t="s">
        <v>43</v>
      </c>
      <c r="C2" s="22" t="s">
        <v>2</v>
      </c>
      <c r="D2" s="49" t="s">
        <v>44</v>
      </c>
      <c r="E2" s="50" t="s">
        <v>45</v>
      </c>
      <c r="F2" s="51" t="s">
        <v>46</v>
      </c>
      <c r="G2" s="51" t="s">
        <v>47</v>
      </c>
      <c r="H2" s="43" t="s">
        <v>48</v>
      </c>
      <c r="I2" s="44" t="s">
        <v>44</v>
      </c>
      <c r="J2" s="18" t="s">
        <v>49</v>
      </c>
    </row>
    <row r="3" spans="1:10">
      <c r="A3" s="2">
        <f>'TRB Record'!A2</f>
        <v>1</v>
      </c>
      <c r="C3" s="10">
        <f>'TRB Record'!C2</f>
        <v>0</v>
      </c>
      <c r="D3" s="61"/>
      <c r="E3" s="62"/>
      <c r="F3" s="63"/>
      <c r="G3" s="63"/>
      <c r="H3" s="45">
        <f>G3-E3</f>
        <v>0</v>
      </c>
      <c r="I3" s="46" t="str">
        <f>IF(F3=0,"",H3/F3*100)</f>
        <v/>
      </c>
      <c r="J3" s="42"/>
    </row>
    <row r="4" spans="1:10">
      <c r="A4" s="2" t="str">
        <f>'TRB Record'!A3</f>
        <v>replicate 1</v>
      </c>
      <c r="C4" s="10">
        <f>'TRB Record'!C3</f>
        <v>0</v>
      </c>
      <c r="D4" s="61"/>
      <c r="E4" s="62"/>
      <c r="F4" s="63"/>
      <c r="G4" s="63"/>
      <c r="H4" s="45">
        <f t="shared" ref="H4:H62" si="0">G4-E4</f>
        <v>0</v>
      </c>
      <c r="I4" s="46" t="str">
        <f t="shared" ref="I4:I62" si="1">IF(F4=0,"",H4/F4*100)</f>
        <v/>
      </c>
      <c r="J4" s="42">
        <f>IF(D3="",SUM(I3:I4)/2,AVERAGE(D3:D4))</f>
        <v>0</v>
      </c>
    </row>
    <row r="5" spans="1:10">
      <c r="A5" s="2">
        <f>'TRB Record'!A4</f>
        <v>2</v>
      </c>
      <c r="C5" s="10">
        <f>'TRB Record'!C4</f>
        <v>0</v>
      </c>
      <c r="D5" s="61"/>
      <c r="E5" s="62"/>
      <c r="F5" s="63"/>
      <c r="G5" s="63"/>
      <c r="H5" s="45">
        <f t="shared" si="0"/>
        <v>0</v>
      </c>
      <c r="I5" s="46" t="str">
        <f t="shared" si="1"/>
        <v/>
      </c>
      <c r="J5" s="42"/>
    </row>
    <row r="6" spans="1:10">
      <c r="A6" s="2" t="str">
        <f>'TRB Record'!A5</f>
        <v>replicate 2</v>
      </c>
      <c r="C6" s="10">
        <f>'TRB Record'!C5</f>
        <v>0</v>
      </c>
      <c r="D6" s="61"/>
      <c r="E6" s="62"/>
      <c r="F6" s="63"/>
      <c r="G6" s="63"/>
      <c r="H6" s="45">
        <f t="shared" si="0"/>
        <v>0</v>
      </c>
      <c r="I6" s="46" t="str">
        <f t="shared" si="1"/>
        <v/>
      </c>
      <c r="J6" s="42">
        <f>IF(D5="",SUM(I5:I6)/2,AVERAGE(D5:D6))</f>
        <v>0</v>
      </c>
    </row>
    <row r="7" spans="1:10">
      <c r="A7" s="2">
        <f>'TRB Record'!A6</f>
        <v>3</v>
      </c>
      <c r="C7" s="10">
        <f>'TRB Record'!C6</f>
        <v>0</v>
      </c>
      <c r="D7" s="61"/>
      <c r="E7" s="62"/>
      <c r="F7" s="63"/>
      <c r="G7" s="63"/>
      <c r="H7" s="45">
        <f t="shared" si="0"/>
        <v>0</v>
      </c>
      <c r="I7" s="46" t="str">
        <f t="shared" si="1"/>
        <v/>
      </c>
      <c r="J7" s="42"/>
    </row>
    <row r="8" spans="1:10">
      <c r="A8" s="2" t="str">
        <f>'TRB Record'!A7</f>
        <v>replicate 3</v>
      </c>
      <c r="C8" s="10">
        <f>'TRB Record'!C7</f>
        <v>0</v>
      </c>
      <c r="D8" s="61"/>
      <c r="E8" s="62"/>
      <c r="F8" s="63"/>
      <c r="G8" s="63"/>
      <c r="H8" s="45">
        <f t="shared" si="0"/>
        <v>0</v>
      </c>
      <c r="I8" s="46" t="str">
        <f t="shared" si="1"/>
        <v/>
      </c>
      <c r="J8" s="42">
        <f>IF(D7="",SUM(I7:I8)/2,AVERAGE(D7:D8))</f>
        <v>0</v>
      </c>
    </row>
    <row r="9" spans="1:10">
      <c r="A9" s="2">
        <f>'TRB Record'!A8</f>
        <v>4</v>
      </c>
      <c r="C9" s="10">
        <f>'TRB Record'!C8</f>
        <v>0</v>
      </c>
      <c r="D9" s="61"/>
      <c r="E9" s="62"/>
      <c r="F9" s="63"/>
      <c r="G9" s="63"/>
      <c r="H9" s="45">
        <f t="shared" si="0"/>
        <v>0</v>
      </c>
      <c r="I9" s="46" t="str">
        <f t="shared" si="1"/>
        <v/>
      </c>
      <c r="J9" s="42"/>
    </row>
    <row r="10" spans="1:10">
      <c r="A10" s="2" t="str">
        <f>'TRB Record'!A9</f>
        <v>replicate 4</v>
      </c>
      <c r="C10" s="10">
        <f>'TRB Record'!C9</f>
        <v>0</v>
      </c>
      <c r="D10" s="61"/>
      <c r="E10" s="62"/>
      <c r="F10" s="63"/>
      <c r="G10" s="63"/>
      <c r="H10" s="45">
        <f t="shared" si="0"/>
        <v>0</v>
      </c>
      <c r="I10" s="46" t="str">
        <f t="shared" si="1"/>
        <v/>
      </c>
      <c r="J10" s="42">
        <f>IF(D9="",SUM(I9:I10)/2,AVERAGE(D9:D10))</f>
        <v>0</v>
      </c>
    </row>
    <row r="11" spans="1:10">
      <c r="A11" s="2">
        <f>'TRB Record'!A10</f>
        <v>5</v>
      </c>
      <c r="C11" s="10">
        <f>'TRB Record'!C10</f>
        <v>0</v>
      </c>
      <c r="D11" s="61"/>
      <c r="E11" s="62"/>
      <c r="F11" s="63"/>
      <c r="G11" s="63"/>
      <c r="H11" s="45">
        <f t="shared" si="0"/>
        <v>0</v>
      </c>
      <c r="I11" s="46" t="str">
        <f t="shared" si="1"/>
        <v/>
      </c>
      <c r="J11" s="42"/>
    </row>
    <row r="12" spans="1:10">
      <c r="A12" s="2" t="str">
        <f>'TRB Record'!A11</f>
        <v>replicate 5</v>
      </c>
      <c r="C12" s="10">
        <f>'TRB Record'!C11</f>
        <v>0</v>
      </c>
      <c r="D12" s="61"/>
      <c r="E12" s="62"/>
      <c r="F12" s="63"/>
      <c r="G12" s="63"/>
      <c r="H12" s="45">
        <f t="shared" si="0"/>
        <v>0</v>
      </c>
      <c r="I12" s="46" t="str">
        <f t="shared" si="1"/>
        <v/>
      </c>
      <c r="J12" s="42">
        <f>IF(D11="",SUM(I11:I12)/2,AVERAGE(D11:D12))</f>
        <v>0</v>
      </c>
    </row>
    <row r="13" spans="1:10">
      <c r="A13" s="2">
        <f>'TRB Record'!A12</f>
        <v>6</v>
      </c>
      <c r="C13" s="10">
        <f>'TRB Record'!C12</f>
        <v>0</v>
      </c>
      <c r="D13" s="61"/>
      <c r="E13" s="62"/>
      <c r="F13" s="63"/>
      <c r="G13" s="63"/>
      <c r="H13" s="45">
        <f t="shared" si="0"/>
        <v>0</v>
      </c>
      <c r="I13" s="46" t="str">
        <f t="shared" si="1"/>
        <v/>
      </c>
      <c r="J13" s="42"/>
    </row>
    <row r="14" spans="1:10">
      <c r="A14" s="2" t="str">
        <f>'TRB Record'!A13</f>
        <v>replicate 6</v>
      </c>
      <c r="C14" s="10">
        <f>'TRB Record'!C13</f>
        <v>0</v>
      </c>
      <c r="D14" s="61"/>
      <c r="E14" s="62"/>
      <c r="F14" s="63"/>
      <c r="G14" s="63"/>
      <c r="H14" s="45">
        <f t="shared" si="0"/>
        <v>0</v>
      </c>
      <c r="I14" s="46" t="str">
        <f t="shared" si="1"/>
        <v/>
      </c>
      <c r="J14" s="42">
        <f>IF(D13="",SUM(I13:I14)/2,AVERAGE(D13:D14))</f>
        <v>0</v>
      </c>
    </row>
    <row r="15" spans="1:10">
      <c r="A15" s="2">
        <f>'TRB Record'!A14</f>
        <v>7</v>
      </c>
      <c r="C15" s="10">
        <f>'TRB Record'!C14</f>
        <v>0</v>
      </c>
      <c r="D15" s="61"/>
      <c r="E15" s="62"/>
      <c r="F15" s="63"/>
      <c r="G15" s="63"/>
      <c r="H15" s="45">
        <f t="shared" si="0"/>
        <v>0</v>
      </c>
      <c r="I15" s="46" t="str">
        <f t="shared" si="1"/>
        <v/>
      </c>
      <c r="J15" s="42"/>
    </row>
    <row r="16" spans="1:10">
      <c r="A16" s="2" t="str">
        <f>'TRB Record'!A15</f>
        <v>replicate 7</v>
      </c>
      <c r="C16" s="10">
        <f>'TRB Record'!C15</f>
        <v>0</v>
      </c>
      <c r="D16" s="61"/>
      <c r="E16" s="62"/>
      <c r="F16" s="63"/>
      <c r="G16" s="63"/>
      <c r="H16" s="45">
        <f t="shared" si="0"/>
        <v>0</v>
      </c>
      <c r="I16" s="46" t="str">
        <f t="shared" si="1"/>
        <v/>
      </c>
      <c r="J16" s="42">
        <f>IF(D15="",SUM(I15:I16)/2,AVERAGE(D15:D16))</f>
        <v>0</v>
      </c>
    </row>
    <row r="17" spans="1:10">
      <c r="A17" s="2">
        <f>'TRB Record'!A16</f>
        <v>8</v>
      </c>
      <c r="C17" s="10">
        <f>'TRB Record'!C16</f>
        <v>0</v>
      </c>
      <c r="D17" s="61"/>
      <c r="E17" s="62"/>
      <c r="F17" s="63"/>
      <c r="G17" s="63"/>
      <c r="H17" s="45">
        <f t="shared" si="0"/>
        <v>0</v>
      </c>
      <c r="I17" s="46" t="str">
        <f t="shared" si="1"/>
        <v/>
      </c>
      <c r="J17" s="42"/>
    </row>
    <row r="18" spans="1:10">
      <c r="A18" s="2" t="str">
        <f>'TRB Record'!A17</f>
        <v>replicate 8</v>
      </c>
      <c r="C18" s="10">
        <f>'TRB Record'!C17</f>
        <v>0</v>
      </c>
      <c r="D18" s="61"/>
      <c r="E18" s="62"/>
      <c r="F18" s="63"/>
      <c r="G18" s="63"/>
      <c r="H18" s="45">
        <f t="shared" si="0"/>
        <v>0</v>
      </c>
      <c r="I18" s="46" t="str">
        <f t="shared" si="1"/>
        <v/>
      </c>
      <c r="J18" s="42">
        <f>IF(D17="",SUM(I17:I18)/2,AVERAGE(D17:D18))</f>
        <v>0</v>
      </c>
    </row>
    <row r="19" spans="1:10">
      <c r="A19" s="2">
        <f>'TRB Record'!A18</f>
        <v>9</v>
      </c>
      <c r="C19" s="10">
        <f>'TRB Record'!C18</f>
        <v>0</v>
      </c>
      <c r="D19" s="61"/>
      <c r="E19" s="62"/>
      <c r="F19" s="63"/>
      <c r="G19" s="63"/>
      <c r="H19" s="45">
        <f t="shared" si="0"/>
        <v>0</v>
      </c>
      <c r="I19" s="46" t="str">
        <f t="shared" si="1"/>
        <v/>
      </c>
      <c r="J19" s="42"/>
    </row>
    <row r="20" spans="1:10">
      <c r="A20" s="2" t="str">
        <f>'TRB Record'!A19</f>
        <v>replicate 9</v>
      </c>
      <c r="C20" s="10">
        <f>'TRB Record'!C19</f>
        <v>0</v>
      </c>
      <c r="D20" s="61"/>
      <c r="E20" s="62"/>
      <c r="F20" s="63"/>
      <c r="G20" s="63"/>
      <c r="H20" s="45">
        <f t="shared" si="0"/>
        <v>0</v>
      </c>
      <c r="I20" s="46" t="str">
        <f t="shared" si="1"/>
        <v/>
      </c>
      <c r="J20" s="42">
        <f>IF(D19="",SUM(I19:I20)/2,AVERAGE(D19:D20))</f>
        <v>0</v>
      </c>
    </row>
    <row r="21" spans="1:10">
      <c r="A21" s="2">
        <f>'TRB Record'!A20</f>
        <v>10</v>
      </c>
      <c r="C21" s="10">
        <f>'TRB Record'!C20</f>
        <v>0</v>
      </c>
      <c r="D21" s="61"/>
      <c r="E21" s="62"/>
      <c r="F21" s="63"/>
      <c r="G21" s="63"/>
      <c r="H21" s="45">
        <f t="shared" si="0"/>
        <v>0</v>
      </c>
      <c r="I21" s="46" t="str">
        <f t="shared" si="1"/>
        <v/>
      </c>
      <c r="J21" s="42"/>
    </row>
    <row r="22" spans="1:10">
      <c r="A22" s="2" t="str">
        <f>'TRB Record'!A21</f>
        <v>replicate 10</v>
      </c>
      <c r="C22" s="10">
        <f>'TRB Record'!C21</f>
        <v>0</v>
      </c>
      <c r="D22" s="61"/>
      <c r="E22" s="62"/>
      <c r="F22" s="63"/>
      <c r="G22" s="63"/>
      <c r="H22" s="45">
        <f t="shared" si="0"/>
        <v>0</v>
      </c>
      <c r="I22" s="46" t="str">
        <f t="shared" si="1"/>
        <v/>
      </c>
      <c r="J22" s="42">
        <f>IF(D21="",SUM(I21:I22)/2,AVERAGE(D21:D22))</f>
        <v>0</v>
      </c>
    </row>
    <row r="23" spans="1:10">
      <c r="A23" s="2">
        <f>'TRB Record'!A22</f>
        <v>11</v>
      </c>
      <c r="C23" s="10">
        <f>'TRB Record'!C22</f>
        <v>0</v>
      </c>
      <c r="D23" s="61"/>
      <c r="E23" s="62"/>
      <c r="F23" s="63"/>
      <c r="G23" s="63"/>
      <c r="H23" s="45">
        <f t="shared" si="0"/>
        <v>0</v>
      </c>
      <c r="I23" s="46" t="str">
        <f t="shared" si="1"/>
        <v/>
      </c>
      <c r="J23" s="42"/>
    </row>
    <row r="24" spans="1:10">
      <c r="A24" s="2" t="str">
        <f>'TRB Record'!A23</f>
        <v>replicate 11</v>
      </c>
      <c r="C24" s="10">
        <f>'TRB Record'!C23</f>
        <v>0</v>
      </c>
      <c r="D24" s="61"/>
      <c r="E24" s="62"/>
      <c r="F24" s="63"/>
      <c r="G24" s="63"/>
      <c r="H24" s="45">
        <f t="shared" si="0"/>
        <v>0</v>
      </c>
      <c r="I24" s="46" t="str">
        <f t="shared" si="1"/>
        <v/>
      </c>
      <c r="J24" s="42">
        <f>IF(D23="",SUM(I23:I24)/2,AVERAGE(D23:D24))</f>
        <v>0</v>
      </c>
    </row>
    <row r="25" spans="1:10">
      <c r="A25" s="2">
        <f>'TRB Record'!A24</f>
        <v>12</v>
      </c>
      <c r="C25" s="10">
        <f>'TRB Record'!C24</f>
        <v>0</v>
      </c>
      <c r="D25" s="61"/>
      <c r="E25" s="62"/>
      <c r="F25" s="63"/>
      <c r="G25" s="63"/>
      <c r="H25" s="45">
        <f t="shared" si="0"/>
        <v>0</v>
      </c>
      <c r="I25" s="46" t="str">
        <f t="shared" si="1"/>
        <v/>
      </c>
      <c r="J25" s="42"/>
    </row>
    <row r="26" spans="1:10">
      <c r="A26" s="2" t="str">
        <f>'TRB Record'!A25</f>
        <v>replicate 12</v>
      </c>
      <c r="C26" s="10">
        <f>'TRB Record'!C25</f>
        <v>0</v>
      </c>
      <c r="D26" s="61"/>
      <c r="E26" s="62"/>
      <c r="F26" s="63"/>
      <c r="G26" s="63"/>
      <c r="H26" s="45">
        <f t="shared" si="0"/>
        <v>0</v>
      </c>
      <c r="I26" s="46" t="str">
        <f t="shared" si="1"/>
        <v/>
      </c>
      <c r="J26" s="42">
        <f>IF(D25="",SUM(I25:I26)/2,AVERAGE(D25:D26))</f>
        <v>0</v>
      </c>
    </row>
    <row r="27" spans="1:10">
      <c r="A27" s="2">
        <f>'TRB Record'!A26</f>
        <v>13</v>
      </c>
      <c r="C27" s="10">
        <f>'TRB Record'!C26</f>
        <v>0</v>
      </c>
      <c r="D27" s="61"/>
      <c r="E27" s="62"/>
      <c r="F27" s="63"/>
      <c r="G27" s="63"/>
      <c r="H27" s="45">
        <f t="shared" si="0"/>
        <v>0</v>
      </c>
      <c r="I27" s="46" t="str">
        <f t="shared" si="1"/>
        <v/>
      </c>
      <c r="J27" s="42"/>
    </row>
    <row r="28" spans="1:10">
      <c r="A28" s="2" t="str">
        <f>'TRB Record'!A27</f>
        <v>replicate 13</v>
      </c>
      <c r="C28" s="10">
        <f>'TRB Record'!C27</f>
        <v>0</v>
      </c>
      <c r="D28" s="61"/>
      <c r="E28" s="62"/>
      <c r="F28" s="63"/>
      <c r="G28" s="63"/>
      <c r="H28" s="45">
        <f t="shared" si="0"/>
        <v>0</v>
      </c>
      <c r="I28" s="46" t="str">
        <f t="shared" si="1"/>
        <v/>
      </c>
      <c r="J28" s="42">
        <f>IF(D27="",SUM(I27:I28)/2,AVERAGE(D27:D28))</f>
        <v>0</v>
      </c>
    </row>
    <row r="29" spans="1:10">
      <c r="A29" s="2">
        <f>'TRB Record'!A28</f>
        <v>14</v>
      </c>
      <c r="C29" s="10">
        <f>'TRB Record'!C28</f>
        <v>0</v>
      </c>
      <c r="D29" s="61"/>
      <c r="E29" s="62"/>
      <c r="F29" s="63"/>
      <c r="G29" s="63"/>
      <c r="H29" s="45">
        <f t="shared" si="0"/>
        <v>0</v>
      </c>
      <c r="I29" s="46" t="str">
        <f t="shared" si="1"/>
        <v/>
      </c>
      <c r="J29" s="42"/>
    </row>
    <row r="30" spans="1:10">
      <c r="A30" s="2" t="str">
        <f>'TRB Record'!A29</f>
        <v>replicate 14</v>
      </c>
      <c r="C30" s="10">
        <f>'TRB Record'!C29</f>
        <v>0</v>
      </c>
      <c r="D30" s="61"/>
      <c r="E30" s="62"/>
      <c r="F30" s="63"/>
      <c r="G30" s="63"/>
      <c r="H30" s="45">
        <f t="shared" si="0"/>
        <v>0</v>
      </c>
      <c r="I30" s="46" t="str">
        <f t="shared" si="1"/>
        <v/>
      </c>
      <c r="J30" s="42">
        <f>IF(D29="",SUM(I29:I30)/2,AVERAGE(D29:D30))</f>
        <v>0</v>
      </c>
    </row>
    <row r="31" spans="1:10">
      <c r="A31" s="2">
        <f>'TRB Record'!A30</f>
        <v>15</v>
      </c>
      <c r="C31" s="10">
        <f>'TRB Record'!C30</f>
        <v>0</v>
      </c>
      <c r="D31" s="61"/>
      <c r="E31" s="62"/>
      <c r="F31" s="63"/>
      <c r="G31" s="63"/>
      <c r="H31" s="45">
        <f t="shared" si="0"/>
        <v>0</v>
      </c>
      <c r="I31" s="46" t="str">
        <f t="shared" si="1"/>
        <v/>
      </c>
      <c r="J31" s="42"/>
    </row>
    <row r="32" spans="1:10">
      <c r="A32" s="2" t="str">
        <f>'TRB Record'!A31</f>
        <v>replicate 15</v>
      </c>
      <c r="C32" s="10">
        <f>'TRB Record'!C31</f>
        <v>0</v>
      </c>
      <c r="D32" s="61"/>
      <c r="E32" s="62"/>
      <c r="F32" s="63"/>
      <c r="G32" s="63"/>
      <c r="H32" s="45">
        <f t="shared" si="0"/>
        <v>0</v>
      </c>
      <c r="I32" s="46" t="str">
        <f t="shared" si="1"/>
        <v/>
      </c>
      <c r="J32" s="42">
        <f>IF(D31="",SUM(I31:I32)/2,AVERAGE(D31:D32))</f>
        <v>0</v>
      </c>
    </row>
    <row r="33" spans="1:10">
      <c r="A33" s="2">
        <f>'TRB Record'!A32</f>
        <v>16</v>
      </c>
      <c r="C33" s="10">
        <f>'TRB Record'!C32</f>
        <v>0</v>
      </c>
      <c r="D33" s="61"/>
      <c r="E33" s="62"/>
      <c r="F33" s="63"/>
      <c r="G33" s="63"/>
      <c r="H33" s="45">
        <f t="shared" si="0"/>
        <v>0</v>
      </c>
      <c r="I33" s="46" t="str">
        <f t="shared" si="1"/>
        <v/>
      </c>
      <c r="J33" s="42"/>
    </row>
    <row r="34" spans="1:10">
      <c r="A34" s="2" t="str">
        <f>'TRB Record'!A33</f>
        <v>replicate 16</v>
      </c>
      <c r="C34" s="10">
        <f>'TRB Record'!C33</f>
        <v>0</v>
      </c>
      <c r="D34" s="61"/>
      <c r="E34" s="62"/>
      <c r="F34" s="63"/>
      <c r="G34" s="63"/>
      <c r="H34" s="45">
        <f t="shared" si="0"/>
        <v>0</v>
      </c>
      <c r="I34" s="46" t="str">
        <f t="shared" si="1"/>
        <v/>
      </c>
      <c r="J34" s="42">
        <f>IF(D33="",SUM(I33:I34)/2,AVERAGE(D33:D34))</f>
        <v>0</v>
      </c>
    </row>
    <row r="35" spans="1:10">
      <c r="A35" s="2">
        <f>'TRB Record'!A34</f>
        <v>17</v>
      </c>
      <c r="C35" s="10">
        <f>'TRB Record'!C34</f>
        <v>0</v>
      </c>
      <c r="D35" s="61"/>
      <c r="E35" s="62"/>
      <c r="F35" s="63"/>
      <c r="G35" s="63"/>
      <c r="H35" s="45">
        <f t="shared" si="0"/>
        <v>0</v>
      </c>
      <c r="I35" s="46" t="str">
        <f t="shared" si="1"/>
        <v/>
      </c>
      <c r="J35" s="42"/>
    </row>
    <row r="36" spans="1:10">
      <c r="A36" s="2" t="str">
        <f>'TRB Record'!A35</f>
        <v>replicate 17</v>
      </c>
      <c r="C36" s="10">
        <f>'TRB Record'!C35</f>
        <v>0</v>
      </c>
      <c r="D36" s="61"/>
      <c r="E36" s="62"/>
      <c r="F36" s="63"/>
      <c r="G36" s="63"/>
      <c r="H36" s="45">
        <f t="shared" si="0"/>
        <v>0</v>
      </c>
      <c r="I36" s="46" t="str">
        <f t="shared" si="1"/>
        <v/>
      </c>
      <c r="J36" s="42">
        <f>IF(D35="",SUM(I35:I36)/2,AVERAGE(D35:D36))</f>
        <v>0</v>
      </c>
    </row>
    <row r="37" spans="1:10">
      <c r="A37" s="2">
        <f>'TRB Record'!A36</f>
        <v>18</v>
      </c>
      <c r="C37" s="10">
        <f>'TRB Record'!C36</f>
        <v>0</v>
      </c>
      <c r="D37" s="61"/>
      <c r="E37" s="62"/>
      <c r="F37" s="63"/>
      <c r="G37" s="63"/>
      <c r="H37" s="45">
        <f t="shared" si="0"/>
        <v>0</v>
      </c>
      <c r="I37" s="46" t="str">
        <f t="shared" si="1"/>
        <v/>
      </c>
      <c r="J37" s="42"/>
    </row>
    <row r="38" spans="1:10">
      <c r="A38" s="2" t="str">
        <f>'TRB Record'!A37</f>
        <v>replicate 18</v>
      </c>
      <c r="C38" s="10">
        <f>'TRB Record'!C37</f>
        <v>0</v>
      </c>
      <c r="D38" s="61"/>
      <c r="E38" s="62"/>
      <c r="F38" s="63"/>
      <c r="G38" s="63"/>
      <c r="H38" s="45">
        <f t="shared" si="0"/>
        <v>0</v>
      </c>
      <c r="I38" s="46" t="str">
        <f t="shared" si="1"/>
        <v/>
      </c>
      <c r="J38" s="42">
        <f>IF(D37="",SUM(I37:I38)/2,AVERAGE(D37:D38))</f>
        <v>0</v>
      </c>
    </row>
    <row r="39" spans="1:10">
      <c r="A39" s="2">
        <f>'TRB Record'!A38</f>
        <v>19</v>
      </c>
      <c r="C39" s="10">
        <f>'TRB Record'!C38</f>
        <v>0</v>
      </c>
      <c r="D39" s="61"/>
      <c r="E39" s="62"/>
      <c r="F39" s="63"/>
      <c r="G39" s="63"/>
      <c r="H39" s="45">
        <f t="shared" si="0"/>
        <v>0</v>
      </c>
      <c r="I39" s="46" t="str">
        <f t="shared" si="1"/>
        <v/>
      </c>
      <c r="J39" s="42"/>
    </row>
    <row r="40" spans="1:10">
      <c r="A40" s="2" t="str">
        <f>'TRB Record'!A39</f>
        <v>replicate 19</v>
      </c>
      <c r="C40" s="10">
        <f>'TRB Record'!C39</f>
        <v>0</v>
      </c>
      <c r="D40" s="61"/>
      <c r="E40" s="62"/>
      <c r="F40" s="63"/>
      <c r="G40" s="63"/>
      <c r="H40" s="45">
        <f t="shared" si="0"/>
        <v>0</v>
      </c>
      <c r="I40" s="46" t="str">
        <f t="shared" si="1"/>
        <v/>
      </c>
      <c r="J40" s="42">
        <f>IF(D39="",SUM(I39:I40)/2,AVERAGE(D39:D40))</f>
        <v>0</v>
      </c>
    </row>
    <row r="41" spans="1:10">
      <c r="A41" s="2">
        <f>'TRB Record'!A40</f>
        <v>20</v>
      </c>
      <c r="C41" s="10">
        <f>'TRB Record'!C40</f>
        <v>0</v>
      </c>
      <c r="D41" s="61"/>
      <c r="E41" s="62"/>
      <c r="F41" s="63"/>
      <c r="G41" s="63"/>
      <c r="H41" s="45">
        <f t="shared" si="0"/>
        <v>0</v>
      </c>
      <c r="I41" s="46" t="str">
        <f t="shared" si="1"/>
        <v/>
      </c>
      <c r="J41" s="42"/>
    </row>
    <row r="42" spans="1:10">
      <c r="A42" s="2" t="str">
        <f>'TRB Record'!A41</f>
        <v>replicate 20</v>
      </c>
      <c r="C42" s="10">
        <f>'TRB Record'!C41</f>
        <v>0</v>
      </c>
      <c r="D42" s="61"/>
      <c r="E42" s="62"/>
      <c r="F42" s="63"/>
      <c r="G42" s="63"/>
      <c r="H42" s="45">
        <f t="shared" si="0"/>
        <v>0</v>
      </c>
      <c r="I42" s="46" t="str">
        <f t="shared" si="1"/>
        <v/>
      </c>
      <c r="J42" s="42">
        <f>IF(D41="",SUM(I41:I42)/2,AVERAGE(D41:D42))</f>
        <v>0</v>
      </c>
    </row>
    <row r="43" spans="1:10">
      <c r="A43" s="2">
        <f>'TRB Record'!A42</f>
        <v>21</v>
      </c>
      <c r="C43" s="10">
        <f>'TRB Record'!C42</f>
        <v>0</v>
      </c>
      <c r="D43" s="61"/>
      <c r="E43" s="62"/>
      <c r="F43" s="63"/>
      <c r="G43" s="63"/>
      <c r="H43" s="45">
        <f t="shared" si="0"/>
        <v>0</v>
      </c>
      <c r="I43" s="46" t="str">
        <f t="shared" si="1"/>
        <v/>
      </c>
      <c r="J43" s="42"/>
    </row>
    <row r="44" spans="1:10">
      <c r="A44" s="2" t="str">
        <f>'TRB Record'!A43</f>
        <v>replicate 21</v>
      </c>
      <c r="C44" s="10">
        <f>'TRB Record'!C43</f>
        <v>0</v>
      </c>
      <c r="D44" s="61"/>
      <c r="E44" s="62"/>
      <c r="F44" s="63"/>
      <c r="G44" s="63"/>
      <c r="H44" s="45">
        <f t="shared" si="0"/>
        <v>0</v>
      </c>
      <c r="I44" s="46" t="str">
        <f t="shared" si="1"/>
        <v/>
      </c>
      <c r="J44" s="42">
        <f>IF(D43="",SUM(I43:I44)/2,AVERAGE(D43:D44))</f>
        <v>0</v>
      </c>
    </row>
    <row r="45" spans="1:10">
      <c r="A45" s="2">
        <f>'TRB Record'!A44</f>
        <v>22</v>
      </c>
      <c r="C45" s="10">
        <f>'TRB Record'!C44</f>
        <v>0</v>
      </c>
      <c r="D45" s="61"/>
      <c r="E45" s="62"/>
      <c r="F45" s="63"/>
      <c r="G45" s="63"/>
      <c r="H45" s="45">
        <f t="shared" si="0"/>
        <v>0</v>
      </c>
      <c r="I45" s="46" t="str">
        <f t="shared" si="1"/>
        <v/>
      </c>
      <c r="J45" s="42"/>
    </row>
    <row r="46" spans="1:10">
      <c r="A46" s="2" t="str">
        <f>'TRB Record'!A45</f>
        <v>replicate 22</v>
      </c>
      <c r="C46" s="10">
        <f>'TRB Record'!C45</f>
        <v>0</v>
      </c>
      <c r="D46" s="61"/>
      <c r="E46" s="62"/>
      <c r="F46" s="63"/>
      <c r="G46" s="63"/>
      <c r="H46" s="45">
        <f t="shared" si="0"/>
        <v>0</v>
      </c>
      <c r="I46" s="46" t="str">
        <f t="shared" si="1"/>
        <v/>
      </c>
      <c r="J46" s="42">
        <f>IF(D45="",SUM(I45:I46)/2,AVERAGE(D45:D46))</f>
        <v>0</v>
      </c>
    </row>
    <row r="47" spans="1:10">
      <c r="A47" s="2">
        <f>'TRB Record'!A46</f>
        <v>23</v>
      </c>
      <c r="C47" s="10">
        <f>'TRB Record'!C46</f>
        <v>0</v>
      </c>
      <c r="D47" s="61"/>
      <c r="E47" s="62"/>
      <c r="F47" s="63"/>
      <c r="G47" s="63"/>
      <c r="H47" s="45">
        <f t="shared" si="0"/>
        <v>0</v>
      </c>
      <c r="I47" s="46" t="str">
        <f t="shared" si="1"/>
        <v/>
      </c>
      <c r="J47" s="42"/>
    </row>
    <row r="48" spans="1:10">
      <c r="A48" s="2" t="str">
        <f>'TRB Record'!A47</f>
        <v>replicate 23</v>
      </c>
      <c r="C48" s="10">
        <f>'TRB Record'!C47</f>
        <v>0</v>
      </c>
      <c r="D48" s="61"/>
      <c r="E48" s="62"/>
      <c r="F48" s="63"/>
      <c r="G48" s="63"/>
      <c r="H48" s="45">
        <f t="shared" si="0"/>
        <v>0</v>
      </c>
      <c r="I48" s="46" t="str">
        <f t="shared" si="1"/>
        <v/>
      </c>
      <c r="J48" s="42">
        <f>IF(D47="",SUM(I47:I48)/2,AVERAGE(D47:D48))</f>
        <v>0</v>
      </c>
    </row>
    <row r="49" spans="1:10">
      <c r="A49" s="2">
        <f>'TRB Record'!A48</f>
        <v>24</v>
      </c>
      <c r="C49" s="10">
        <f>'TRB Record'!C48</f>
        <v>0</v>
      </c>
      <c r="D49" s="61"/>
      <c r="E49" s="62"/>
      <c r="F49" s="63"/>
      <c r="G49" s="63"/>
      <c r="H49" s="45">
        <f t="shared" si="0"/>
        <v>0</v>
      </c>
      <c r="I49" s="46" t="str">
        <f t="shared" si="1"/>
        <v/>
      </c>
      <c r="J49" s="42"/>
    </row>
    <row r="50" spans="1:10">
      <c r="A50" s="2" t="str">
        <f>'TRB Record'!A49</f>
        <v>replicate 24</v>
      </c>
      <c r="C50" s="10">
        <f>'TRB Record'!C49</f>
        <v>0</v>
      </c>
      <c r="D50" s="61"/>
      <c r="E50" s="62"/>
      <c r="F50" s="63"/>
      <c r="G50" s="63"/>
      <c r="H50" s="45">
        <f t="shared" si="0"/>
        <v>0</v>
      </c>
      <c r="I50" s="46" t="str">
        <f t="shared" si="1"/>
        <v/>
      </c>
      <c r="J50" s="42">
        <f>IF(D49="",SUM(I49:I50)/2,AVERAGE(D49:D50))</f>
        <v>0</v>
      </c>
    </row>
    <row r="51" spans="1:10">
      <c r="A51" s="2">
        <f>'TRB Record'!A50</f>
        <v>25</v>
      </c>
      <c r="C51" s="10">
        <f>'TRB Record'!C50</f>
        <v>0</v>
      </c>
      <c r="D51" s="61"/>
      <c r="E51" s="62"/>
      <c r="F51" s="63"/>
      <c r="G51" s="63"/>
      <c r="H51" s="45">
        <f t="shared" si="0"/>
        <v>0</v>
      </c>
      <c r="I51" s="46" t="str">
        <f t="shared" si="1"/>
        <v/>
      </c>
      <c r="J51" s="42"/>
    </row>
    <row r="52" spans="1:10">
      <c r="A52" s="2" t="str">
        <f>'TRB Record'!A51</f>
        <v>replicate 25</v>
      </c>
      <c r="C52" s="10">
        <f>'TRB Record'!C51</f>
        <v>0</v>
      </c>
      <c r="D52" s="61"/>
      <c r="E52" s="62"/>
      <c r="F52" s="63"/>
      <c r="G52" s="63"/>
      <c r="H52" s="45">
        <f t="shared" si="0"/>
        <v>0</v>
      </c>
      <c r="I52" s="46" t="str">
        <f t="shared" si="1"/>
        <v/>
      </c>
      <c r="J52" s="42">
        <f>IF(D51="",SUM(I51:I52)/2,AVERAGE(D51:D52))</f>
        <v>0</v>
      </c>
    </row>
    <row r="53" spans="1:10">
      <c r="A53" s="2">
        <f>'TRB Record'!A52</f>
        <v>26</v>
      </c>
      <c r="C53" s="10">
        <f>'TRB Record'!C52</f>
        <v>0</v>
      </c>
      <c r="D53" s="61"/>
      <c r="E53" s="62"/>
      <c r="F53" s="63"/>
      <c r="G53" s="63"/>
      <c r="H53" s="45">
        <f t="shared" si="0"/>
        <v>0</v>
      </c>
      <c r="I53" s="46" t="str">
        <f t="shared" si="1"/>
        <v/>
      </c>
      <c r="J53" s="42"/>
    </row>
    <row r="54" spans="1:10">
      <c r="A54" s="2" t="str">
        <f>'TRB Record'!A53</f>
        <v>replicate 26</v>
      </c>
      <c r="C54" s="10">
        <f>'TRB Record'!C53</f>
        <v>0</v>
      </c>
      <c r="D54" s="61"/>
      <c r="E54" s="62"/>
      <c r="F54" s="63"/>
      <c r="G54" s="63"/>
      <c r="H54" s="45">
        <f t="shared" si="0"/>
        <v>0</v>
      </c>
      <c r="I54" s="46" t="str">
        <f t="shared" si="1"/>
        <v/>
      </c>
      <c r="J54" s="42">
        <f>IF(D53="",SUM(I53:I54)/2,AVERAGE(D53:D54))</f>
        <v>0</v>
      </c>
    </row>
    <row r="55" spans="1:10">
      <c r="A55" s="2">
        <f>'TRB Record'!A54</f>
        <v>27</v>
      </c>
      <c r="C55" s="10">
        <f>'TRB Record'!C54</f>
        <v>0</v>
      </c>
      <c r="D55" s="61"/>
      <c r="E55" s="62"/>
      <c r="F55" s="63"/>
      <c r="G55" s="63"/>
      <c r="H55" s="45">
        <f t="shared" si="0"/>
        <v>0</v>
      </c>
      <c r="I55" s="46" t="str">
        <f t="shared" si="1"/>
        <v/>
      </c>
      <c r="J55" s="42"/>
    </row>
    <row r="56" spans="1:10">
      <c r="A56" s="2" t="str">
        <f>'TRB Record'!A55</f>
        <v>replicate 27</v>
      </c>
      <c r="C56" s="10">
        <f>'TRB Record'!C55</f>
        <v>0</v>
      </c>
      <c r="D56" s="61"/>
      <c r="E56" s="62"/>
      <c r="F56" s="63"/>
      <c r="G56" s="63"/>
      <c r="H56" s="45">
        <f t="shared" si="0"/>
        <v>0</v>
      </c>
      <c r="I56" s="46" t="str">
        <f t="shared" si="1"/>
        <v/>
      </c>
      <c r="J56" s="42">
        <f>IF(D55="",SUM(I55:I56)/2,AVERAGE(D55:D56))</f>
        <v>0</v>
      </c>
    </row>
    <row r="57" spans="1:10">
      <c r="A57" s="2">
        <f>'TRB Record'!A56</f>
        <v>28</v>
      </c>
      <c r="C57" s="10">
        <f>'TRB Record'!C56</f>
        <v>0</v>
      </c>
      <c r="D57" s="61"/>
      <c r="E57" s="62"/>
      <c r="F57" s="63"/>
      <c r="G57" s="63"/>
      <c r="H57" s="45">
        <f t="shared" si="0"/>
        <v>0</v>
      </c>
      <c r="I57" s="46" t="str">
        <f t="shared" si="1"/>
        <v/>
      </c>
      <c r="J57" s="42"/>
    </row>
    <row r="58" spans="1:10">
      <c r="A58" s="2" t="str">
        <f>'TRB Record'!A57</f>
        <v>replicate 28</v>
      </c>
      <c r="C58" s="10">
        <f>'TRB Record'!C57</f>
        <v>0</v>
      </c>
      <c r="D58" s="61"/>
      <c r="E58" s="62"/>
      <c r="F58" s="63"/>
      <c r="G58" s="63"/>
      <c r="H58" s="45">
        <f t="shared" si="0"/>
        <v>0</v>
      </c>
      <c r="I58" s="46" t="str">
        <f t="shared" si="1"/>
        <v/>
      </c>
      <c r="J58" s="42">
        <f>IF(D57="",SUM(I57:I58)/2,AVERAGE(D57:D58))</f>
        <v>0</v>
      </c>
    </row>
    <row r="59" spans="1:10">
      <c r="A59" s="2">
        <f>'TRB Record'!A58</f>
        <v>29</v>
      </c>
      <c r="C59" s="10">
        <f>'TRB Record'!C58</f>
        <v>0</v>
      </c>
      <c r="D59" s="61"/>
      <c r="E59" s="62"/>
      <c r="F59" s="63"/>
      <c r="G59" s="63"/>
      <c r="H59" s="45">
        <f t="shared" si="0"/>
        <v>0</v>
      </c>
      <c r="I59" s="46" t="str">
        <f t="shared" si="1"/>
        <v/>
      </c>
      <c r="J59" s="42"/>
    </row>
    <row r="60" spans="1:10">
      <c r="A60" s="2" t="str">
        <f>'TRB Record'!A59</f>
        <v>replicate 29</v>
      </c>
      <c r="C60" s="10">
        <f>'TRB Record'!C59</f>
        <v>0</v>
      </c>
      <c r="D60" s="61"/>
      <c r="E60" s="62"/>
      <c r="F60" s="63"/>
      <c r="G60" s="63"/>
      <c r="H60" s="45">
        <f t="shared" si="0"/>
        <v>0</v>
      </c>
      <c r="I60" s="46" t="str">
        <f t="shared" si="1"/>
        <v/>
      </c>
      <c r="J60" s="42">
        <f>IF(D59="",SUM(I59:I60)/2,AVERAGE(D59:D60))</f>
        <v>0</v>
      </c>
    </row>
    <row r="61" spans="1:10">
      <c r="A61" s="2">
        <f>'TRB Record'!A60</f>
        <v>30</v>
      </c>
      <c r="C61" s="10">
        <f>'TRB Record'!C60</f>
        <v>0</v>
      </c>
      <c r="D61" s="61"/>
      <c r="E61" s="62"/>
      <c r="F61" s="63"/>
      <c r="G61" s="63"/>
      <c r="H61" s="45">
        <f t="shared" si="0"/>
        <v>0</v>
      </c>
      <c r="I61" s="46" t="str">
        <f t="shared" si="1"/>
        <v/>
      </c>
      <c r="J61" s="42"/>
    </row>
    <row r="62" spans="1:10">
      <c r="A62" s="2" t="str">
        <f>'TRB Record'!A61</f>
        <v>replicate 30</v>
      </c>
      <c r="C62" s="10">
        <f>'TRB Record'!C61</f>
        <v>0</v>
      </c>
      <c r="D62" s="61"/>
      <c r="E62" s="62"/>
      <c r="F62" s="63"/>
      <c r="G62" s="63"/>
      <c r="H62" s="45">
        <f t="shared" si="0"/>
        <v>0</v>
      </c>
      <c r="I62" s="46" t="str">
        <f t="shared" si="1"/>
        <v/>
      </c>
      <c r="J62" s="38">
        <f>IF(D61="",SUM(I61:I62)/2,AVERAGE(D61:D62))</f>
        <v>0</v>
      </c>
    </row>
    <row r="63" spans="1:10">
      <c r="D63" s="21"/>
    </row>
    <row r="64" spans="1:10">
      <c r="D64" s="21"/>
    </row>
    <row r="65" spans="4:4">
      <c r="D65" s="21"/>
    </row>
    <row r="66" spans="4:4">
      <c r="D66" s="21"/>
    </row>
    <row r="67" spans="4:4">
      <c r="D67" s="21"/>
    </row>
    <row r="68" spans="4:4">
      <c r="D68" s="21"/>
    </row>
    <row r="69" spans="4:4">
      <c r="D69" s="21"/>
    </row>
    <row r="70" spans="4:4">
      <c r="D70" s="21"/>
    </row>
    <row r="71" spans="4:4">
      <c r="D71" s="21"/>
    </row>
    <row r="72" spans="4:4">
      <c r="D72" s="21"/>
    </row>
    <row r="73" spans="4:4">
      <c r="D73" s="21"/>
    </row>
    <row r="74" spans="4:4">
      <c r="D74" s="21"/>
    </row>
    <row r="75" spans="4:4">
      <c r="D75" s="21"/>
    </row>
    <row r="76" spans="4:4">
      <c r="D76" s="21"/>
    </row>
    <row r="77" spans="4:4">
      <c r="D77" s="21"/>
    </row>
    <row r="78" spans="4:4">
      <c r="D78" s="21"/>
    </row>
    <row r="79" spans="4:4">
      <c r="D79" s="21"/>
    </row>
    <row r="80" spans="4:4">
      <c r="D80" s="21"/>
    </row>
    <row r="81" spans="4:4">
      <c r="D81" s="21"/>
    </row>
    <row r="82" spans="4:4">
      <c r="D82" s="21"/>
    </row>
    <row r="83" spans="4:4">
      <c r="D83" s="21"/>
    </row>
    <row r="84" spans="4:4">
      <c r="D84" s="21"/>
    </row>
    <row r="85" spans="4:4">
      <c r="D85" s="21"/>
    </row>
    <row r="86" spans="4:4">
      <c r="D86" s="21"/>
    </row>
    <row r="87" spans="4:4">
      <c r="D87" s="21"/>
    </row>
    <row r="88" spans="4:4">
      <c r="D88" s="21"/>
    </row>
    <row r="89" spans="4:4">
      <c r="D89" s="21"/>
    </row>
    <row r="90" spans="4:4">
      <c r="D90" s="21"/>
    </row>
    <row r="91" spans="4:4">
      <c r="D91" s="21"/>
    </row>
    <row r="92" spans="4:4">
      <c r="D92" s="21"/>
    </row>
    <row r="93" spans="4:4">
      <c r="D93" s="21"/>
    </row>
    <row r="94" spans="4:4">
      <c r="D94" s="21"/>
    </row>
    <row r="95" spans="4:4">
      <c r="D95" s="21"/>
    </row>
    <row r="96" spans="4:4">
      <c r="D96" s="21"/>
    </row>
    <row r="97" spans="4:4">
      <c r="D97" s="21"/>
    </row>
    <row r="98" spans="4:4">
      <c r="D98" s="21"/>
    </row>
    <row r="99" spans="4:4">
      <c r="D99" s="21"/>
    </row>
    <row r="100" spans="4:4">
      <c r="D100" s="21"/>
    </row>
    <row r="101" spans="4:4">
      <c r="D101" s="21"/>
    </row>
    <row r="102" spans="4:4">
      <c r="D102" s="21"/>
    </row>
    <row r="103" spans="4:4">
      <c r="D103" s="21"/>
    </row>
    <row r="104" spans="4:4">
      <c r="D104" s="21"/>
    </row>
    <row r="105" spans="4:4">
      <c r="D105" s="21"/>
    </row>
    <row r="106" spans="4:4">
      <c r="D106" s="21"/>
    </row>
    <row r="107" spans="4:4">
      <c r="D107" s="21"/>
    </row>
    <row r="108" spans="4:4">
      <c r="D108" s="21"/>
    </row>
    <row r="109" spans="4:4">
      <c r="D109" s="21"/>
    </row>
    <row r="110" spans="4:4">
      <c r="D110" s="21"/>
    </row>
    <row r="111" spans="4:4">
      <c r="D111" s="21"/>
    </row>
    <row r="112" spans="4:4">
      <c r="D112" s="21"/>
    </row>
    <row r="113" spans="4:4">
      <c r="D113" s="21"/>
    </row>
    <row r="114" spans="4:4">
      <c r="D114" s="21"/>
    </row>
    <row r="115" spans="4:4">
      <c r="D115" s="21"/>
    </row>
    <row r="116" spans="4:4">
      <c r="D116" s="21"/>
    </row>
    <row r="117" spans="4:4">
      <c r="D117" s="21"/>
    </row>
    <row r="118" spans="4:4">
      <c r="D118" s="21"/>
    </row>
  </sheetData>
  <sheetProtection sheet="1" objects="1" scenarios="1"/>
  <mergeCells count="1">
    <mergeCell ref="E1:I1"/>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2DEE-63D1-4156-9D58-F59CF249BEE1}">
  <sheetPr>
    <pageSetUpPr fitToPage="1"/>
  </sheetPr>
  <dimension ref="A1:K61"/>
  <sheetViews>
    <sheetView workbookViewId="0">
      <pane xSplit="1" ySplit="1" topLeftCell="B2" activePane="bottomRight" state="frozenSplit"/>
      <selection pane="bottomRight" activeCell="B1" sqref="B1:B65536"/>
      <selection pane="bottomLeft" activeCell="A2" sqref="A2"/>
      <selection pane="topRight" activeCell="D1" sqref="D1"/>
    </sheetView>
  </sheetViews>
  <sheetFormatPr defaultColWidth="10.85546875" defaultRowHeight="12"/>
  <cols>
    <col min="1" max="1" width="10.85546875" style="2" customWidth="1"/>
    <col min="2" max="2" width="13" style="3" bestFit="1" customWidth="1"/>
    <col min="3" max="3" width="16.42578125" style="9" customWidth="1"/>
    <col min="4" max="5" width="7.5703125" style="3" customWidth="1"/>
    <col min="6" max="6" width="7.5703125" style="19" customWidth="1"/>
    <col min="7" max="7" width="7.5703125" style="10" customWidth="1"/>
    <col min="8" max="8" width="7.5703125" style="3" customWidth="1"/>
    <col min="9" max="11" width="7.5703125" style="2" customWidth="1"/>
    <col min="12" max="16384" width="10.85546875" style="1"/>
  </cols>
  <sheetData>
    <row r="1" spans="1:11" s="18" customFormat="1" ht="87.75">
      <c r="A1" s="18" t="s">
        <v>0</v>
      </c>
      <c r="B1" s="41" t="s">
        <v>4</v>
      </c>
      <c r="C1" s="23" t="s">
        <v>2</v>
      </c>
      <c r="D1" s="41" t="s">
        <v>50</v>
      </c>
      <c r="E1" s="41" t="s">
        <v>51</v>
      </c>
      <c r="F1" s="22" t="s">
        <v>44</v>
      </c>
      <c r="G1" s="22" t="s">
        <v>52</v>
      </c>
      <c r="H1" s="41" t="s">
        <v>53</v>
      </c>
      <c r="I1" s="18" t="s">
        <v>54</v>
      </c>
      <c r="J1" s="18" t="s">
        <v>55</v>
      </c>
      <c r="K1" s="18" t="s">
        <v>56</v>
      </c>
    </row>
    <row r="2" spans="1:11">
      <c r="A2" s="2">
        <f>'TRB Record'!A2</f>
        <v>1</v>
      </c>
      <c r="C2" s="9">
        <f>'TRB Record'!C2</f>
        <v>0</v>
      </c>
      <c r="D2" s="14"/>
      <c r="E2" s="14"/>
      <c r="F2" s="64">
        <f>'% solids whole biomass'!J4</f>
        <v>0</v>
      </c>
      <c r="G2" s="11">
        <f>(F2/100)*E2</f>
        <v>0</v>
      </c>
      <c r="H2" s="14"/>
      <c r="I2" s="2">
        <f>H2-D2</f>
        <v>0</v>
      </c>
      <c r="J2" s="12">
        <f>IF(G2=0,0,I2/G2*100)</f>
        <v>0</v>
      </c>
      <c r="K2" s="12"/>
    </row>
    <row r="3" spans="1:11">
      <c r="A3" s="2" t="str">
        <f>'TRB Record'!A3</f>
        <v>replicate 1</v>
      </c>
      <c r="C3" s="9">
        <f>'TRB Record'!C3</f>
        <v>0</v>
      </c>
      <c r="D3" s="14"/>
      <c r="E3" s="14"/>
      <c r="F3" s="64">
        <f>'% solids whole biomass'!J4</f>
        <v>0</v>
      </c>
      <c r="G3" s="11">
        <f t="shared" ref="G3:G61" si="0">(F3/100)*E3</f>
        <v>0</v>
      </c>
      <c r="H3" s="14"/>
      <c r="I3" s="2">
        <f>H3-D3</f>
        <v>0</v>
      </c>
      <c r="J3" s="12">
        <f t="shared" ref="J3:J61" si="1">IF(G3=0,0,I3/G3*100)</f>
        <v>0</v>
      </c>
      <c r="K3" s="12">
        <f>AVERAGE(J2:J3)</f>
        <v>0</v>
      </c>
    </row>
    <row r="4" spans="1:11">
      <c r="A4" s="2">
        <f>'TRB Record'!A4</f>
        <v>2</v>
      </c>
      <c r="C4" s="9">
        <f>'TRB Record'!C4</f>
        <v>0</v>
      </c>
      <c r="D4" s="14"/>
      <c r="E4" s="14"/>
      <c r="F4" s="64">
        <f>'% solids whole biomass'!J6</f>
        <v>0</v>
      </c>
      <c r="G4" s="11">
        <f t="shared" si="0"/>
        <v>0</v>
      </c>
      <c r="H4" s="14"/>
      <c r="I4" s="2">
        <f>H4-D4</f>
        <v>0</v>
      </c>
      <c r="J4" s="12">
        <f t="shared" si="1"/>
        <v>0</v>
      </c>
      <c r="K4" s="12"/>
    </row>
    <row r="5" spans="1:11">
      <c r="A5" s="2" t="str">
        <f>'TRB Record'!A5</f>
        <v>replicate 2</v>
      </c>
      <c r="C5" s="9">
        <f>'TRB Record'!C5</f>
        <v>0</v>
      </c>
      <c r="D5" s="14"/>
      <c r="E5" s="14"/>
      <c r="F5" s="64">
        <f>'% solids whole biomass'!J6</f>
        <v>0</v>
      </c>
      <c r="G5" s="11">
        <f t="shared" si="0"/>
        <v>0</v>
      </c>
      <c r="H5" s="14"/>
      <c r="I5" s="2">
        <f t="shared" ref="I5:I49" si="2">H5-D5</f>
        <v>0</v>
      </c>
      <c r="J5" s="12">
        <f t="shared" si="1"/>
        <v>0</v>
      </c>
      <c r="K5" s="12">
        <f>AVERAGE(J4:J5)</f>
        <v>0</v>
      </c>
    </row>
    <row r="6" spans="1:11">
      <c r="A6" s="2">
        <f>'TRB Record'!A6</f>
        <v>3</v>
      </c>
      <c r="C6" s="9">
        <f>'TRB Record'!C6</f>
        <v>0</v>
      </c>
      <c r="D6" s="14"/>
      <c r="E6" s="14"/>
      <c r="F6" s="64">
        <f>'% solids whole biomass'!J8</f>
        <v>0</v>
      </c>
      <c r="G6" s="11">
        <f t="shared" si="0"/>
        <v>0</v>
      </c>
      <c r="H6" s="14"/>
      <c r="I6" s="2">
        <f t="shared" si="2"/>
        <v>0</v>
      </c>
      <c r="J6" s="12">
        <f t="shared" si="1"/>
        <v>0</v>
      </c>
      <c r="K6" s="12"/>
    </row>
    <row r="7" spans="1:11">
      <c r="A7" s="2" t="str">
        <f>'TRB Record'!A7</f>
        <v>replicate 3</v>
      </c>
      <c r="C7" s="9">
        <f>'TRB Record'!C7</f>
        <v>0</v>
      </c>
      <c r="D7" s="14"/>
      <c r="E7" s="14"/>
      <c r="F7" s="64">
        <f>'% solids whole biomass'!J8</f>
        <v>0</v>
      </c>
      <c r="G7" s="11">
        <f t="shared" si="0"/>
        <v>0</v>
      </c>
      <c r="H7" s="14"/>
      <c r="I7" s="2">
        <f t="shared" si="2"/>
        <v>0</v>
      </c>
      <c r="J7" s="12">
        <f t="shared" si="1"/>
        <v>0</v>
      </c>
      <c r="K7" s="12">
        <f>AVERAGE(J6:J7)</f>
        <v>0</v>
      </c>
    </row>
    <row r="8" spans="1:11">
      <c r="A8" s="2">
        <f>'TRB Record'!A8</f>
        <v>4</v>
      </c>
      <c r="C8" s="9">
        <f>'TRB Record'!C8</f>
        <v>0</v>
      </c>
      <c r="D8" s="14"/>
      <c r="E8" s="14"/>
      <c r="F8" s="64">
        <f>'% solids whole biomass'!J10</f>
        <v>0</v>
      </c>
      <c r="G8" s="11">
        <f t="shared" si="0"/>
        <v>0</v>
      </c>
      <c r="H8" s="14"/>
      <c r="I8" s="2">
        <f t="shared" si="2"/>
        <v>0</v>
      </c>
      <c r="J8" s="12">
        <f t="shared" si="1"/>
        <v>0</v>
      </c>
      <c r="K8" s="12"/>
    </row>
    <row r="9" spans="1:11">
      <c r="A9" s="2" t="str">
        <f>'TRB Record'!A9</f>
        <v>replicate 4</v>
      </c>
      <c r="C9" s="9">
        <f>'TRB Record'!C9</f>
        <v>0</v>
      </c>
      <c r="D9" s="14"/>
      <c r="E9" s="14"/>
      <c r="F9" s="64">
        <f>'% solids whole biomass'!J10</f>
        <v>0</v>
      </c>
      <c r="G9" s="11">
        <f t="shared" si="0"/>
        <v>0</v>
      </c>
      <c r="H9" s="14"/>
      <c r="I9" s="2">
        <f t="shared" si="2"/>
        <v>0</v>
      </c>
      <c r="J9" s="12">
        <f t="shared" si="1"/>
        <v>0</v>
      </c>
      <c r="K9" s="12">
        <f>AVERAGE(J8:J9)</f>
        <v>0</v>
      </c>
    </row>
    <row r="10" spans="1:11">
      <c r="A10" s="2">
        <f>'TRB Record'!A10</f>
        <v>5</v>
      </c>
      <c r="C10" s="9">
        <f>'TRB Record'!C10</f>
        <v>0</v>
      </c>
      <c r="D10" s="14"/>
      <c r="E10" s="14"/>
      <c r="F10" s="64">
        <f>'% solids whole biomass'!J12</f>
        <v>0</v>
      </c>
      <c r="G10" s="11">
        <f t="shared" si="0"/>
        <v>0</v>
      </c>
      <c r="H10" s="14"/>
      <c r="I10" s="2">
        <f t="shared" si="2"/>
        <v>0</v>
      </c>
      <c r="J10" s="12">
        <f t="shared" si="1"/>
        <v>0</v>
      </c>
      <c r="K10" s="12"/>
    </row>
    <row r="11" spans="1:11">
      <c r="A11" s="2" t="str">
        <f>'TRB Record'!A11</f>
        <v>replicate 5</v>
      </c>
      <c r="C11" s="9">
        <f>'TRB Record'!C11</f>
        <v>0</v>
      </c>
      <c r="D11" s="14"/>
      <c r="E11" s="14"/>
      <c r="F11" s="64">
        <f>'% solids whole biomass'!J12</f>
        <v>0</v>
      </c>
      <c r="G11" s="11">
        <f t="shared" si="0"/>
        <v>0</v>
      </c>
      <c r="H11" s="14"/>
      <c r="I11" s="2">
        <f t="shared" si="2"/>
        <v>0</v>
      </c>
      <c r="J11" s="12">
        <f t="shared" si="1"/>
        <v>0</v>
      </c>
      <c r="K11" s="12">
        <f>AVERAGE(J10:J11)</f>
        <v>0</v>
      </c>
    </row>
    <row r="12" spans="1:11">
      <c r="A12" s="2">
        <f>'TRB Record'!A12</f>
        <v>6</v>
      </c>
      <c r="C12" s="9">
        <f>'TRB Record'!C12</f>
        <v>0</v>
      </c>
      <c r="D12" s="14"/>
      <c r="E12" s="14"/>
      <c r="F12" s="64">
        <f>'% solids whole biomass'!J14</f>
        <v>0</v>
      </c>
      <c r="G12" s="11">
        <f t="shared" si="0"/>
        <v>0</v>
      </c>
      <c r="H12" s="14"/>
      <c r="I12" s="2">
        <f t="shared" si="2"/>
        <v>0</v>
      </c>
      <c r="J12" s="12">
        <f t="shared" si="1"/>
        <v>0</v>
      </c>
      <c r="K12" s="12"/>
    </row>
    <row r="13" spans="1:11">
      <c r="A13" s="2" t="str">
        <f>'TRB Record'!A13</f>
        <v>replicate 6</v>
      </c>
      <c r="C13" s="9">
        <f>'TRB Record'!C13</f>
        <v>0</v>
      </c>
      <c r="D13" s="14"/>
      <c r="E13" s="14"/>
      <c r="F13" s="64">
        <f>'% solids whole biomass'!J14</f>
        <v>0</v>
      </c>
      <c r="G13" s="11">
        <f t="shared" si="0"/>
        <v>0</v>
      </c>
      <c r="H13" s="14"/>
      <c r="I13" s="2">
        <f t="shared" si="2"/>
        <v>0</v>
      </c>
      <c r="J13" s="12">
        <f t="shared" si="1"/>
        <v>0</v>
      </c>
      <c r="K13" s="12">
        <f>AVERAGE(J12:J13)</f>
        <v>0</v>
      </c>
    </row>
    <row r="14" spans="1:11">
      <c r="A14" s="2">
        <f>'TRB Record'!A14</f>
        <v>7</v>
      </c>
      <c r="C14" s="9">
        <f>'TRB Record'!C14</f>
        <v>0</v>
      </c>
      <c r="D14" s="14"/>
      <c r="E14" s="14"/>
      <c r="F14" s="64">
        <f>'% solids whole biomass'!J16</f>
        <v>0</v>
      </c>
      <c r="G14" s="11">
        <f t="shared" si="0"/>
        <v>0</v>
      </c>
      <c r="H14" s="14"/>
      <c r="I14" s="2">
        <f t="shared" si="2"/>
        <v>0</v>
      </c>
      <c r="J14" s="12">
        <f t="shared" si="1"/>
        <v>0</v>
      </c>
      <c r="K14" s="12"/>
    </row>
    <row r="15" spans="1:11">
      <c r="A15" s="2" t="str">
        <f>'TRB Record'!A15</f>
        <v>replicate 7</v>
      </c>
      <c r="C15" s="9">
        <f>'TRB Record'!C15</f>
        <v>0</v>
      </c>
      <c r="D15" s="14"/>
      <c r="E15" s="14"/>
      <c r="F15" s="64">
        <f>'% solids whole biomass'!J16</f>
        <v>0</v>
      </c>
      <c r="G15" s="11">
        <f t="shared" si="0"/>
        <v>0</v>
      </c>
      <c r="H15" s="14"/>
      <c r="I15" s="2">
        <f t="shared" si="2"/>
        <v>0</v>
      </c>
      <c r="J15" s="12">
        <f t="shared" si="1"/>
        <v>0</v>
      </c>
      <c r="K15" s="12">
        <f>AVERAGE(J14:J15)</f>
        <v>0</v>
      </c>
    </row>
    <row r="16" spans="1:11">
      <c r="A16" s="2">
        <f>'TRB Record'!A16</f>
        <v>8</v>
      </c>
      <c r="C16" s="9">
        <f>'TRB Record'!C16</f>
        <v>0</v>
      </c>
      <c r="D16" s="14"/>
      <c r="E16" s="14"/>
      <c r="F16" s="64">
        <f>'% solids whole biomass'!J18</f>
        <v>0</v>
      </c>
      <c r="G16" s="11">
        <f t="shared" si="0"/>
        <v>0</v>
      </c>
      <c r="H16" s="14"/>
      <c r="I16" s="2">
        <f t="shared" si="2"/>
        <v>0</v>
      </c>
      <c r="J16" s="12">
        <f t="shared" si="1"/>
        <v>0</v>
      </c>
      <c r="K16" s="12"/>
    </row>
    <row r="17" spans="1:11">
      <c r="A17" s="2" t="str">
        <f>'TRB Record'!A17</f>
        <v>replicate 8</v>
      </c>
      <c r="C17" s="9">
        <f>'TRB Record'!C17</f>
        <v>0</v>
      </c>
      <c r="D17" s="14"/>
      <c r="E17" s="14"/>
      <c r="F17" s="64">
        <f>'% solids whole biomass'!J18</f>
        <v>0</v>
      </c>
      <c r="G17" s="11">
        <f t="shared" si="0"/>
        <v>0</v>
      </c>
      <c r="H17" s="14"/>
      <c r="I17" s="2">
        <f t="shared" si="2"/>
        <v>0</v>
      </c>
      <c r="J17" s="12">
        <f t="shared" si="1"/>
        <v>0</v>
      </c>
      <c r="K17" s="12">
        <f>AVERAGE(J16:J17)</f>
        <v>0</v>
      </c>
    </row>
    <row r="18" spans="1:11">
      <c r="A18" s="2">
        <f>'TRB Record'!A18</f>
        <v>9</v>
      </c>
      <c r="C18" s="9">
        <f>'TRB Record'!C18</f>
        <v>0</v>
      </c>
      <c r="D18" s="14"/>
      <c r="E18" s="14"/>
      <c r="F18" s="64">
        <f>'% solids whole biomass'!J20</f>
        <v>0</v>
      </c>
      <c r="G18" s="11">
        <f t="shared" si="0"/>
        <v>0</v>
      </c>
      <c r="H18" s="14"/>
      <c r="I18" s="2">
        <f t="shared" si="2"/>
        <v>0</v>
      </c>
      <c r="J18" s="12">
        <f t="shared" si="1"/>
        <v>0</v>
      </c>
      <c r="K18" s="12"/>
    </row>
    <row r="19" spans="1:11">
      <c r="A19" s="2" t="str">
        <f>'TRB Record'!A19</f>
        <v>replicate 9</v>
      </c>
      <c r="C19" s="9">
        <f>'TRB Record'!C19</f>
        <v>0</v>
      </c>
      <c r="D19" s="14"/>
      <c r="E19" s="14"/>
      <c r="F19" s="64">
        <f>'% solids whole biomass'!J20</f>
        <v>0</v>
      </c>
      <c r="G19" s="11">
        <f t="shared" si="0"/>
        <v>0</v>
      </c>
      <c r="H19" s="14"/>
      <c r="I19" s="2">
        <f t="shared" si="2"/>
        <v>0</v>
      </c>
      <c r="J19" s="12">
        <f t="shared" si="1"/>
        <v>0</v>
      </c>
      <c r="K19" s="12">
        <f>AVERAGE(J18:J19)</f>
        <v>0</v>
      </c>
    </row>
    <row r="20" spans="1:11">
      <c r="A20" s="2">
        <f>'TRB Record'!A20</f>
        <v>10</v>
      </c>
      <c r="C20" s="9">
        <f>'TRB Record'!C20</f>
        <v>0</v>
      </c>
      <c r="D20" s="14"/>
      <c r="E20" s="14"/>
      <c r="F20" s="64">
        <f>'% solids whole biomass'!J22</f>
        <v>0</v>
      </c>
      <c r="G20" s="11">
        <f t="shared" si="0"/>
        <v>0</v>
      </c>
      <c r="H20" s="14"/>
      <c r="I20" s="2">
        <f t="shared" si="2"/>
        <v>0</v>
      </c>
      <c r="J20" s="12">
        <f t="shared" si="1"/>
        <v>0</v>
      </c>
      <c r="K20" s="12"/>
    </row>
    <row r="21" spans="1:11">
      <c r="A21" s="2" t="str">
        <f>'TRB Record'!A21</f>
        <v>replicate 10</v>
      </c>
      <c r="C21" s="9">
        <f>'TRB Record'!C21</f>
        <v>0</v>
      </c>
      <c r="D21" s="14"/>
      <c r="E21" s="14"/>
      <c r="F21" s="64">
        <f>'% solids whole biomass'!J22</f>
        <v>0</v>
      </c>
      <c r="G21" s="11">
        <f t="shared" si="0"/>
        <v>0</v>
      </c>
      <c r="H21" s="14"/>
      <c r="I21" s="2">
        <f t="shared" si="2"/>
        <v>0</v>
      </c>
      <c r="J21" s="12">
        <f t="shared" si="1"/>
        <v>0</v>
      </c>
      <c r="K21" s="12">
        <f>AVERAGE(J20:J21)</f>
        <v>0</v>
      </c>
    </row>
    <row r="22" spans="1:11">
      <c r="A22" s="2">
        <f>'TRB Record'!A22</f>
        <v>11</v>
      </c>
      <c r="C22" s="9">
        <f>'TRB Record'!C22</f>
        <v>0</v>
      </c>
      <c r="D22" s="14"/>
      <c r="E22" s="14"/>
      <c r="F22" s="64">
        <f>'% solids whole biomass'!J24</f>
        <v>0</v>
      </c>
      <c r="G22" s="11">
        <f t="shared" si="0"/>
        <v>0</v>
      </c>
      <c r="H22" s="14"/>
      <c r="I22" s="2">
        <f t="shared" si="2"/>
        <v>0</v>
      </c>
      <c r="J22" s="12">
        <f t="shared" si="1"/>
        <v>0</v>
      </c>
      <c r="K22" s="12"/>
    </row>
    <row r="23" spans="1:11">
      <c r="A23" s="2" t="str">
        <f>'TRB Record'!A23</f>
        <v>replicate 11</v>
      </c>
      <c r="C23" s="9">
        <f>'TRB Record'!C23</f>
        <v>0</v>
      </c>
      <c r="D23" s="14"/>
      <c r="E23" s="14"/>
      <c r="F23" s="64">
        <f>'% solids whole biomass'!J24</f>
        <v>0</v>
      </c>
      <c r="G23" s="11">
        <f t="shared" si="0"/>
        <v>0</v>
      </c>
      <c r="H23" s="14"/>
      <c r="I23" s="2">
        <f t="shared" si="2"/>
        <v>0</v>
      </c>
      <c r="J23" s="12">
        <f t="shared" si="1"/>
        <v>0</v>
      </c>
      <c r="K23" s="12">
        <f>AVERAGE(J22:J23)</f>
        <v>0</v>
      </c>
    </row>
    <row r="24" spans="1:11">
      <c r="A24" s="2">
        <f>'TRB Record'!A24</f>
        <v>12</v>
      </c>
      <c r="C24" s="9">
        <f>'TRB Record'!C24</f>
        <v>0</v>
      </c>
      <c r="D24" s="14"/>
      <c r="E24" s="14"/>
      <c r="F24" s="64">
        <f>'% solids whole biomass'!J26</f>
        <v>0</v>
      </c>
      <c r="G24" s="11">
        <f t="shared" si="0"/>
        <v>0</v>
      </c>
      <c r="H24" s="14"/>
      <c r="I24" s="2">
        <f t="shared" si="2"/>
        <v>0</v>
      </c>
      <c r="J24" s="12">
        <f t="shared" si="1"/>
        <v>0</v>
      </c>
      <c r="K24" s="12"/>
    </row>
    <row r="25" spans="1:11">
      <c r="A25" s="2" t="str">
        <f>'TRB Record'!A25</f>
        <v>replicate 12</v>
      </c>
      <c r="C25" s="9">
        <f>'TRB Record'!C25</f>
        <v>0</v>
      </c>
      <c r="D25" s="14"/>
      <c r="E25" s="14"/>
      <c r="F25" s="64">
        <f>'% solids whole biomass'!J26</f>
        <v>0</v>
      </c>
      <c r="G25" s="11">
        <f t="shared" si="0"/>
        <v>0</v>
      </c>
      <c r="H25" s="14"/>
      <c r="I25" s="2">
        <f t="shared" si="2"/>
        <v>0</v>
      </c>
      <c r="J25" s="12">
        <f t="shared" si="1"/>
        <v>0</v>
      </c>
      <c r="K25" s="12">
        <f>AVERAGE(J24:J25)</f>
        <v>0</v>
      </c>
    </row>
    <row r="26" spans="1:11">
      <c r="A26" s="2">
        <f>'TRB Record'!A26</f>
        <v>13</v>
      </c>
      <c r="C26" s="9">
        <f>'TRB Record'!C26</f>
        <v>0</v>
      </c>
      <c r="D26" s="14"/>
      <c r="E26" s="14"/>
      <c r="F26" s="64">
        <f>'% solids whole biomass'!J28</f>
        <v>0</v>
      </c>
      <c r="G26" s="11">
        <f t="shared" si="0"/>
        <v>0</v>
      </c>
      <c r="H26" s="14"/>
      <c r="I26" s="2">
        <f t="shared" si="2"/>
        <v>0</v>
      </c>
      <c r="J26" s="12">
        <f t="shared" si="1"/>
        <v>0</v>
      </c>
      <c r="K26" s="12"/>
    </row>
    <row r="27" spans="1:11">
      <c r="A27" s="2" t="str">
        <f>'TRB Record'!A27</f>
        <v>replicate 13</v>
      </c>
      <c r="C27" s="9">
        <f>'TRB Record'!C27</f>
        <v>0</v>
      </c>
      <c r="D27" s="14"/>
      <c r="E27" s="14"/>
      <c r="F27" s="64">
        <f>'% solids whole biomass'!J28</f>
        <v>0</v>
      </c>
      <c r="G27" s="11">
        <f t="shared" si="0"/>
        <v>0</v>
      </c>
      <c r="H27" s="14"/>
      <c r="I27" s="2">
        <f t="shared" si="2"/>
        <v>0</v>
      </c>
      <c r="J27" s="12">
        <f t="shared" si="1"/>
        <v>0</v>
      </c>
      <c r="K27" s="12">
        <f>AVERAGE(J26:J27)</f>
        <v>0</v>
      </c>
    </row>
    <row r="28" spans="1:11">
      <c r="A28" s="2">
        <f>'TRB Record'!A28</f>
        <v>14</v>
      </c>
      <c r="C28" s="9">
        <f>'TRB Record'!C28</f>
        <v>0</v>
      </c>
      <c r="D28" s="14"/>
      <c r="E28" s="14"/>
      <c r="F28" s="64">
        <f>'% solids whole biomass'!J30</f>
        <v>0</v>
      </c>
      <c r="G28" s="11">
        <f t="shared" si="0"/>
        <v>0</v>
      </c>
      <c r="H28" s="14"/>
      <c r="I28" s="2">
        <f t="shared" si="2"/>
        <v>0</v>
      </c>
      <c r="J28" s="12">
        <f t="shared" si="1"/>
        <v>0</v>
      </c>
      <c r="K28" s="12"/>
    </row>
    <row r="29" spans="1:11">
      <c r="A29" s="2" t="str">
        <f>'TRB Record'!A29</f>
        <v>replicate 14</v>
      </c>
      <c r="C29" s="9">
        <f>'TRB Record'!C29</f>
        <v>0</v>
      </c>
      <c r="D29" s="14"/>
      <c r="E29" s="14"/>
      <c r="F29" s="64">
        <f>'% solids whole biomass'!J30</f>
        <v>0</v>
      </c>
      <c r="G29" s="11">
        <f t="shared" si="0"/>
        <v>0</v>
      </c>
      <c r="H29" s="14"/>
      <c r="I29" s="2">
        <f t="shared" si="2"/>
        <v>0</v>
      </c>
      <c r="J29" s="12">
        <f t="shared" si="1"/>
        <v>0</v>
      </c>
      <c r="K29" s="12">
        <f>AVERAGE(J28:J29)</f>
        <v>0</v>
      </c>
    </row>
    <row r="30" spans="1:11">
      <c r="A30" s="2">
        <f>'TRB Record'!A30</f>
        <v>15</v>
      </c>
      <c r="C30" s="9">
        <f>'TRB Record'!C30</f>
        <v>0</v>
      </c>
      <c r="D30" s="14"/>
      <c r="E30" s="14"/>
      <c r="F30" s="64">
        <f>'% solids whole biomass'!J32</f>
        <v>0</v>
      </c>
      <c r="G30" s="11">
        <f t="shared" si="0"/>
        <v>0</v>
      </c>
      <c r="H30" s="14"/>
      <c r="I30" s="2">
        <f t="shared" si="2"/>
        <v>0</v>
      </c>
      <c r="J30" s="12">
        <f t="shared" si="1"/>
        <v>0</v>
      </c>
      <c r="K30" s="12"/>
    </row>
    <row r="31" spans="1:11">
      <c r="A31" s="2" t="str">
        <f>'TRB Record'!A31</f>
        <v>replicate 15</v>
      </c>
      <c r="C31" s="9">
        <f>'TRB Record'!C31</f>
        <v>0</v>
      </c>
      <c r="D31" s="14"/>
      <c r="E31" s="14"/>
      <c r="F31" s="64">
        <f>'% solids whole biomass'!J32</f>
        <v>0</v>
      </c>
      <c r="G31" s="11">
        <f t="shared" si="0"/>
        <v>0</v>
      </c>
      <c r="H31" s="14"/>
      <c r="I31" s="2">
        <f t="shared" si="2"/>
        <v>0</v>
      </c>
      <c r="J31" s="12">
        <f t="shared" si="1"/>
        <v>0</v>
      </c>
      <c r="K31" s="12">
        <f>AVERAGE(J30:J31)</f>
        <v>0</v>
      </c>
    </row>
    <row r="32" spans="1:11">
      <c r="A32" s="2">
        <f>'TRB Record'!A32</f>
        <v>16</v>
      </c>
      <c r="C32" s="9">
        <f>'TRB Record'!C32</f>
        <v>0</v>
      </c>
      <c r="D32" s="14"/>
      <c r="E32" s="14"/>
      <c r="F32" s="64">
        <f>'% solids whole biomass'!J34</f>
        <v>0</v>
      </c>
      <c r="G32" s="11">
        <f t="shared" si="0"/>
        <v>0</v>
      </c>
      <c r="H32" s="14"/>
      <c r="I32" s="2">
        <f t="shared" si="2"/>
        <v>0</v>
      </c>
      <c r="J32" s="12">
        <f t="shared" si="1"/>
        <v>0</v>
      </c>
      <c r="K32" s="12"/>
    </row>
    <row r="33" spans="1:11">
      <c r="A33" s="2" t="str">
        <f>'TRB Record'!A33</f>
        <v>replicate 16</v>
      </c>
      <c r="C33" s="9">
        <f>'TRB Record'!C33</f>
        <v>0</v>
      </c>
      <c r="D33" s="14"/>
      <c r="E33" s="14"/>
      <c r="F33" s="64">
        <f>'% solids whole biomass'!J34</f>
        <v>0</v>
      </c>
      <c r="G33" s="11">
        <f t="shared" si="0"/>
        <v>0</v>
      </c>
      <c r="H33" s="14"/>
      <c r="I33" s="2">
        <f t="shared" si="2"/>
        <v>0</v>
      </c>
      <c r="J33" s="12">
        <f t="shared" si="1"/>
        <v>0</v>
      </c>
      <c r="K33" s="12">
        <f>AVERAGE(J32:J33)</f>
        <v>0</v>
      </c>
    </row>
    <row r="34" spans="1:11">
      <c r="A34" s="2">
        <f>'TRB Record'!A34</f>
        <v>17</v>
      </c>
      <c r="C34" s="9">
        <f>'TRB Record'!C34</f>
        <v>0</v>
      </c>
      <c r="D34" s="14"/>
      <c r="E34" s="14"/>
      <c r="F34" s="64">
        <f>'% solids whole biomass'!J36</f>
        <v>0</v>
      </c>
      <c r="G34" s="11">
        <f t="shared" si="0"/>
        <v>0</v>
      </c>
      <c r="H34" s="14"/>
      <c r="I34" s="2">
        <f t="shared" si="2"/>
        <v>0</v>
      </c>
      <c r="J34" s="12">
        <f t="shared" si="1"/>
        <v>0</v>
      </c>
      <c r="K34" s="12"/>
    </row>
    <row r="35" spans="1:11">
      <c r="A35" s="2" t="str">
        <f>'TRB Record'!A35</f>
        <v>replicate 17</v>
      </c>
      <c r="C35" s="9">
        <f>'TRB Record'!C35</f>
        <v>0</v>
      </c>
      <c r="D35" s="14"/>
      <c r="E35" s="14"/>
      <c r="F35" s="64">
        <f>'% solids whole biomass'!J36</f>
        <v>0</v>
      </c>
      <c r="G35" s="11">
        <f t="shared" si="0"/>
        <v>0</v>
      </c>
      <c r="H35" s="14"/>
      <c r="I35" s="2">
        <f t="shared" si="2"/>
        <v>0</v>
      </c>
      <c r="J35" s="12">
        <f t="shared" si="1"/>
        <v>0</v>
      </c>
      <c r="K35" s="12">
        <f>AVERAGE(J34:J35)</f>
        <v>0</v>
      </c>
    </row>
    <row r="36" spans="1:11">
      <c r="A36" s="2">
        <f>'TRB Record'!A36</f>
        <v>18</v>
      </c>
      <c r="C36" s="9">
        <f>'TRB Record'!C36</f>
        <v>0</v>
      </c>
      <c r="D36" s="14"/>
      <c r="E36" s="14"/>
      <c r="F36" s="64">
        <f>'% solids whole biomass'!J38</f>
        <v>0</v>
      </c>
      <c r="G36" s="11">
        <f t="shared" si="0"/>
        <v>0</v>
      </c>
      <c r="H36" s="14"/>
      <c r="I36" s="2">
        <f t="shared" si="2"/>
        <v>0</v>
      </c>
      <c r="J36" s="12">
        <f t="shared" si="1"/>
        <v>0</v>
      </c>
      <c r="K36" s="12"/>
    </row>
    <row r="37" spans="1:11">
      <c r="A37" s="2" t="str">
        <f>'TRB Record'!A37</f>
        <v>replicate 18</v>
      </c>
      <c r="C37" s="9">
        <f>'TRB Record'!C37</f>
        <v>0</v>
      </c>
      <c r="D37" s="14"/>
      <c r="E37" s="14"/>
      <c r="F37" s="64">
        <f>'% solids whole biomass'!J38</f>
        <v>0</v>
      </c>
      <c r="G37" s="11">
        <f t="shared" si="0"/>
        <v>0</v>
      </c>
      <c r="H37" s="14"/>
      <c r="I37" s="2">
        <f t="shared" si="2"/>
        <v>0</v>
      </c>
      <c r="J37" s="12">
        <f t="shared" si="1"/>
        <v>0</v>
      </c>
      <c r="K37" s="12">
        <f>AVERAGE(J36:J37)</f>
        <v>0</v>
      </c>
    </row>
    <row r="38" spans="1:11">
      <c r="A38" s="2">
        <f>'TRB Record'!A38</f>
        <v>19</v>
      </c>
      <c r="C38" s="9">
        <f>'TRB Record'!C38</f>
        <v>0</v>
      </c>
      <c r="D38" s="14"/>
      <c r="E38" s="14"/>
      <c r="F38" s="64">
        <f>'% solids whole biomass'!J40</f>
        <v>0</v>
      </c>
      <c r="G38" s="11">
        <f t="shared" si="0"/>
        <v>0</v>
      </c>
      <c r="H38" s="14"/>
      <c r="I38" s="2">
        <f t="shared" si="2"/>
        <v>0</v>
      </c>
      <c r="J38" s="12">
        <f t="shared" si="1"/>
        <v>0</v>
      </c>
      <c r="K38" s="12"/>
    </row>
    <row r="39" spans="1:11">
      <c r="A39" s="2" t="str">
        <f>'TRB Record'!A39</f>
        <v>replicate 19</v>
      </c>
      <c r="C39" s="9">
        <f>'TRB Record'!C39</f>
        <v>0</v>
      </c>
      <c r="D39" s="14"/>
      <c r="E39" s="14"/>
      <c r="F39" s="64">
        <f>'% solids whole biomass'!J40</f>
        <v>0</v>
      </c>
      <c r="G39" s="11">
        <f t="shared" si="0"/>
        <v>0</v>
      </c>
      <c r="H39" s="14"/>
      <c r="I39" s="2">
        <f t="shared" si="2"/>
        <v>0</v>
      </c>
      <c r="J39" s="12">
        <f t="shared" si="1"/>
        <v>0</v>
      </c>
      <c r="K39" s="12">
        <f>AVERAGE(J38:J39)</f>
        <v>0</v>
      </c>
    </row>
    <row r="40" spans="1:11">
      <c r="A40" s="2">
        <f>'TRB Record'!A40</f>
        <v>20</v>
      </c>
      <c r="C40" s="9">
        <f>'TRB Record'!C40</f>
        <v>0</v>
      </c>
      <c r="D40" s="14"/>
      <c r="E40" s="14"/>
      <c r="F40" s="64">
        <f>'% solids whole biomass'!J42</f>
        <v>0</v>
      </c>
      <c r="G40" s="11">
        <f t="shared" si="0"/>
        <v>0</v>
      </c>
      <c r="H40" s="14"/>
      <c r="I40" s="2">
        <f t="shared" si="2"/>
        <v>0</v>
      </c>
      <c r="J40" s="12">
        <f t="shared" si="1"/>
        <v>0</v>
      </c>
      <c r="K40" s="12"/>
    </row>
    <row r="41" spans="1:11">
      <c r="A41" s="2" t="str">
        <f>'TRB Record'!A41</f>
        <v>replicate 20</v>
      </c>
      <c r="C41" s="9">
        <f>'TRB Record'!C41</f>
        <v>0</v>
      </c>
      <c r="D41" s="14"/>
      <c r="E41" s="14"/>
      <c r="F41" s="64">
        <f>'% solids whole biomass'!J42</f>
        <v>0</v>
      </c>
      <c r="G41" s="11">
        <f t="shared" si="0"/>
        <v>0</v>
      </c>
      <c r="H41" s="14"/>
      <c r="I41" s="2">
        <f t="shared" si="2"/>
        <v>0</v>
      </c>
      <c r="J41" s="12">
        <f t="shared" si="1"/>
        <v>0</v>
      </c>
      <c r="K41" s="12">
        <f>AVERAGE(J40:J41)</f>
        <v>0</v>
      </c>
    </row>
    <row r="42" spans="1:11">
      <c r="A42" s="2">
        <f>'TRB Record'!A42</f>
        <v>21</v>
      </c>
      <c r="C42" s="9">
        <f>'TRB Record'!C42</f>
        <v>0</v>
      </c>
      <c r="D42" s="14"/>
      <c r="E42" s="14"/>
      <c r="F42" s="64">
        <f>'% solids whole biomass'!J44</f>
        <v>0</v>
      </c>
      <c r="G42" s="11">
        <f t="shared" si="0"/>
        <v>0</v>
      </c>
      <c r="H42" s="14"/>
      <c r="I42" s="2">
        <f t="shared" si="2"/>
        <v>0</v>
      </c>
      <c r="J42" s="12">
        <f t="shared" si="1"/>
        <v>0</v>
      </c>
      <c r="K42" s="12"/>
    </row>
    <row r="43" spans="1:11">
      <c r="A43" s="2" t="str">
        <f>'TRB Record'!A43</f>
        <v>replicate 21</v>
      </c>
      <c r="C43" s="9">
        <f>'TRB Record'!C43</f>
        <v>0</v>
      </c>
      <c r="D43" s="14"/>
      <c r="E43" s="14"/>
      <c r="F43" s="64">
        <f>'% solids whole biomass'!J44</f>
        <v>0</v>
      </c>
      <c r="G43" s="11">
        <f t="shared" si="0"/>
        <v>0</v>
      </c>
      <c r="H43" s="14"/>
      <c r="I43" s="2">
        <f t="shared" si="2"/>
        <v>0</v>
      </c>
      <c r="J43" s="12">
        <f t="shared" si="1"/>
        <v>0</v>
      </c>
      <c r="K43" s="12">
        <f>AVERAGE(J42:J43)</f>
        <v>0</v>
      </c>
    </row>
    <row r="44" spans="1:11">
      <c r="A44" s="2">
        <f>'TRB Record'!A44</f>
        <v>22</v>
      </c>
      <c r="C44" s="9">
        <f>'TRB Record'!C44</f>
        <v>0</v>
      </c>
      <c r="D44" s="14"/>
      <c r="E44" s="14"/>
      <c r="F44" s="64">
        <f>'% solids whole biomass'!J46</f>
        <v>0</v>
      </c>
      <c r="G44" s="11">
        <f t="shared" si="0"/>
        <v>0</v>
      </c>
      <c r="H44" s="14"/>
      <c r="I44" s="2">
        <f t="shared" si="2"/>
        <v>0</v>
      </c>
      <c r="J44" s="12">
        <f t="shared" si="1"/>
        <v>0</v>
      </c>
      <c r="K44" s="12"/>
    </row>
    <row r="45" spans="1:11">
      <c r="A45" s="2" t="str">
        <f>'TRB Record'!A45</f>
        <v>replicate 22</v>
      </c>
      <c r="C45" s="9">
        <f>'TRB Record'!C45</f>
        <v>0</v>
      </c>
      <c r="D45" s="14"/>
      <c r="E45" s="14"/>
      <c r="F45" s="64">
        <f>'% solids whole biomass'!J46</f>
        <v>0</v>
      </c>
      <c r="G45" s="11">
        <f t="shared" si="0"/>
        <v>0</v>
      </c>
      <c r="H45" s="14"/>
      <c r="I45" s="2">
        <f t="shared" si="2"/>
        <v>0</v>
      </c>
      <c r="J45" s="12">
        <f t="shared" si="1"/>
        <v>0</v>
      </c>
      <c r="K45" s="12">
        <f>AVERAGE(J44:J45)</f>
        <v>0</v>
      </c>
    </row>
    <row r="46" spans="1:11">
      <c r="A46" s="2">
        <f>'TRB Record'!A46</f>
        <v>23</v>
      </c>
      <c r="C46" s="9">
        <f>'TRB Record'!C46</f>
        <v>0</v>
      </c>
      <c r="D46" s="14"/>
      <c r="E46" s="14"/>
      <c r="F46" s="64">
        <f>'% solids whole biomass'!J48</f>
        <v>0</v>
      </c>
      <c r="G46" s="11">
        <f t="shared" si="0"/>
        <v>0</v>
      </c>
      <c r="H46" s="14"/>
      <c r="I46" s="2">
        <f t="shared" si="2"/>
        <v>0</v>
      </c>
      <c r="J46" s="12">
        <f t="shared" si="1"/>
        <v>0</v>
      </c>
      <c r="K46" s="12"/>
    </row>
    <row r="47" spans="1:11">
      <c r="A47" s="2" t="str">
        <f>'TRB Record'!A47</f>
        <v>replicate 23</v>
      </c>
      <c r="C47" s="9">
        <f>'TRB Record'!C47</f>
        <v>0</v>
      </c>
      <c r="D47" s="14"/>
      <c r="E47" s="14"/>
      <c r="F47" s="64">
        <f>'% solids whole biomass'!J48</f>
        <v>0</v>
      </c>
      <c r="G47" s="11">
        <f t="shared" si="0"/>
        <v>0</v>
      </c>
      <c r="H47" s="14"/>
      <c r="I47" s="2">
        <f t="shared" si="2"/>
        <v>0</v>
      </c>
      <c r="J47" s="12">
        <f t="shared" si="1"/>
        <v>0</v>
      </c>
      <c r="K47" s="12">
        <f>AVERAGE(J46:J47)</f>
        <v>0</v>
      </c>
    </row>
    <row r="48" spans="1:11">
      <c r="A48" s="2">
        <f>'TRB Record'!A48</f>
        <v>24</v>
      </c>
      <c r="C48" s="9">
        <f>'TRB Record'!C48</f>
        <v>0</v>
      </c>
      <c r="D48" s="14"/>
      <c r="E48" s="14"/>
      <c r="F48" s="64">
        <f>'% solids whole biomass'!J50</f>
        <v>0</v>
      </c>
      <c r="G48" s="11">
        <f t="shared" si="0"/>
        <v>0</v>
      </c>
      <c r="H48" s="14"/>
      <c r="I48" s="2">
        <f t="shared" si="2"/>
        <v>0</v>
      </c>
      <c r="J48" s="12">
        <f t="shared" si="1"/>
        <v>0</v>
      </c>
      <c r="K48" s="12"/>
    </row>
    <row r="49" spans="1:11">
      <c r="A49" s="2" t="str">
        <f>'TRB Record'!A49</f>
        <v>replicate 24</v>
      </c>
      <c r="C49" s="9">
        <f>'TRB Record'!C49</f>
        <v>0</v>
      </c>
      <c r="D49" s="14"/>
      <c r="E49" s="14"/>
      <c r="F49" s="64">
        <f>'% solids whole biomass'!J50</f>
        <v>0</v>
      </c>
      <c r="G49" s="11">
        <f t="shared" si="0"/>
        <v>0</v>
      </c>
      <c r="H49" s="14"/>
      <c r="I49" s="2">
        <f t="shared" si="2"/>
        <v>0</v>
      </c>
      <c r="J49" s="12">
        <f t="shared" si="1"/>
        <v>0</v>
      </c>
      <c r="K49" s="12">
        <f>AVERAGE(J48:J49)</f>
        <v>0</v>
      </c>
    </row>
    <row r="50" spans="1:11">
      <c r="A50" s="2">
        <f>'TRB Record'!A50</f>
        <v>25</v>
      </c>
      <c r="C50" s="9">
        <f>'TRB Record'!C50</f>
        <v>0</v>
      </c>
      <c r="D50" s="14"/>
      <c r="E50" s="14"/>
      <c r="F50" s="64">
        <f>'% solids whole biomass'!J52</f>
        <v>0</v>
      </c>
      <c r="G50" s="11">
        <f t="shared" si="0"/>
        <v>0</v>
      </c>
      <c r="H50" s="14"/>
      <c r="I50" s="2">
        <f t="shared" ref="I50:I61" si="3">H50-D50</f>
        <v>0</v>
      </c>
      <c r="J50" s="12">
        <f t="shared" si="1"/>
        <v>0</v>
      </c>
      <c r="K50" s="12"/>
    </row>
    <row r="51" spans="1:11">
      <c r="A51" s="2" t="str">
        <f>'TRB Record'!A51</f>
        <v>replicate 25</v>
      </c>
      <c r="C51" s="9">
        <f>'TRB Record'!C51</f>
        <v>0</v>
      </c>
      <c r="D51" s="14"/>
      <c r="E51" s="14"/>
      <c r="F51" s="64">
        <f>'% solids whole biomass'!J52</f>
        <v>0</v>
      </c>
      <c r="G51" s="11">
        <f t="shared" si="0"/>
        <v>0</v>
      </c>
      <c r="H51" s="14"/>
      <c r="I51" s="2">
        <f t="shared" si="3"/>
        <v>0</v>
      </c>
      <c r="J51" s="12">
        <f t="shared" si="1"/>
        <v>0</v>
      </c>
      <c r="K51" s="12">
        <f>AVERAGE(J50:J51)</f>
        <v>0</v>
      </c>
    </row>
    <row r="52" spans="1:11">
      <c r="A52" s="2">
        <f>'TRB Record'!A52</f>
        <v>26</v>
      </c>
      <c r="C52" s="9">
        <f>'TRB Record'!C52</f>
        <v>0</v>
      </c>
      <c r="D52" s="14"/>
      <c r="E52" s="14"/>
      <c r="F52" s="64">
        <f>'% solids whole biomass'!J54</f>
        <v>0</v>
      </c>
      <c r="G52" s="11">
        <f t="shared" si="0"/>
        <v>0</v>
      </c>
      <c r="H52" s="14"/>
      <c r="I52" s="2">
        <f t="shared" si="3"/>
        <v>0</v>
      </c>
      <c r="J52" s="12">
        <f t="shared" si="1"/>
        <v>0</v>
      </c>
      <c r="K52" s="12"/>
    </row>
    <row r="53" spans="1:11">
      <c r="A53" s="2" t="str">
        <f>'TRB Record'!A53</f>
        <v>replicate 26</v>
      </c>
      <c r="C53" s="9">
        <f>'TRB Record'!C53</f>
        <v>0</v>
      </c>
      <c r="D53" s="14"/>
      <c r="E53" s="14"/>
      <c r="F53" s="64">
        <f>'% solids whole biomass'!J54</f>
        <v>0</v>
      </c>
      <c r="G53" s="11">
        <f t="shared" si="0"/>
        <v>0</v>
      </c>
      <c r="H53" s="14"/>
      <c r="I53" s="2">
        <f t="shared" si="3"/>
        <v>0</v>
      </c>
      <c r="J53" s="12">
        <f t="shared" si="1"/>
        <v>0</v>
      </c>
      <c r="K53" s="12">
        <f>AVERAGE(J52:J53)</f>
        <v>0</v>
      </c>
    </row>
    <row r="54" spans="1:11">
      <c r="A54" s="2">
        <f>'TRB Record'!A54</f>
        <v>27</v>
      </c>
      <c r="C54" s="9">
        <f>'TRB Record'!C54</f>
        <v>0</v>
      </c>
      <c r="D54" s="14"/>
      <c r="E54" s="14"/>
      <c r="F54" s="64">
        <f>'% solids whole biomass'!J56</f>
        <v>0</v>
      </c>
      <c r="G54" s="11">
        <f t="shared" si="0"/>
        <v>0</v>
      </c>
      <c r="H54" s="14"/>
      <c r="I54" s="2">
        <f t="shared" si="3"/>
        <v>0</v>
      </c>
      <c r="J54" s="12">
        <f t="shared" si="1"/>
        <v>0</v>
      </c>
      <c r="K54" s="12"/>
    </row>
    <row r="55" spans="1:11">
      <c r="A55" s="2" t="str">
        <f>'TRB Record'!A55</f>
        <v>replicate 27</v>
      </c>
      <c r="C55" s="9">
        <f>'TRB Record'!C55</f>
        <v>0</v>
      </c>
      <c r="D55" s="14"/>
      <c r="E55" s="14"/>
      <c r="F55" s="64">
        <f>'% solids whole biomass'!J56</f>
        <v>0</v>
      </c>
      <c r="G55" s="11">
        <f t="shared" si="0"/>
        <v>0</v>
      </c>
      <c r="H55" s="14"/>
      <c r="I55" s="2">
        <f t="shared" si="3"/>
        <v>0</v>
      </c>
      <c r="J55" s="12">
        <f t="shared" si="1"/>
        <v>0</v>
      </c>
      <c r="K55" s="12">
        <f>AVERAGE(J54:J55)</f>
        <v>0</v>
      </c>
    </row>
    <row r="56" spans="1:11">
      <c r="A56" s="2">
        <f>'TRB Record'!A56</f>
        <v>28</v>
      </c>
      <c r="C56" s="9">
        <f>'TRB Record'!C56</f>
        <v>0</v>
      </c>
      <c r="D56" s="14"/>
      <c r="E56" s="14"/>
      <c r="F56" s="64">
        <f>'% solids whole biomass'!J58</f>
        <v>0</v>
      </c>
      <c r="G56" s="11">
        <f t="shared" si="0"/>
        <v>0</v>
      </c>
      <c r="H56" s="14"/>
      <c r="I56" s="2">
        <f t="shared" si="3"/>
        <v>0</v>
      </c>
      <c r="J56" s="12">
        <f t="shared" si="1"/>
        <v>0</v>
      </c>
      <c r="K56" s="12"/>
    </row>
    <row r="57" spans="1:11">
      <c r="A57" s="2" t="str">
        <f>'TRB Record'!A57</f>
        <v>replicate 28</v>
      </c>
      <c r="C57" s="9">
        <f>'TRB Record'!C57</f>
        <v>0</v>
      </c>
      <c r="D57" s="14"/>
      <c r="E57" s="14"/>
      <c r="F57" s="64">
        <f>'% solids whole biomass'!J58</f>
        <v>0</v>
      </c>
      <c r="G57" s="11">
        <f t="shared" si="0"/>
        <v>0</v>
      </c>
      <c r="H57" s="14"/>
      <c r="I57" s="2">
        <f t="shared" si="3"/>
        <v>0</v>
      </c>
      <c r="J57" s="12">
        <f t="shared" si="1"/>
        <v>0</v>
      </c>
      <c r="K57" s="12">
        <f>AVERAGE(J56:J57)</f>
        <v>0</v>
      </c>
    </row>
    <row r="58" spans="1:11">
      <c r="A58" s="2">
        <f>'TRB Record'!A58</f>
        <v>29</v>
      </c>
      <c r="C58" s="9">
        <f>'TRB Record'!C58</f>
        <v>0</v>
      </c>
      <c r="D58" s="14"/>
      <c r="E58" s="14"/>
      <c r="F58" s="64">
        <f>'% solids whole biomass'!J60</f>
        <v>0</v>
      </c>
      <c r="G58" s="11">
        <f t="shared" si="0"/>
        <v>0</v>
      </c>
      <c r="H58" s="14"/>
      <c r="I58" s="2">
        <f t="shared" si="3"/>
        <v>0</v>
      </c>
      <c r="J58" s="12">
        <f t="shared" si="1"/>
        <v>0</v>
      </c>
      <c r="K58" s="12"/>
    </row>
    <row r="59" spans="1:11">
      <c r="A59" s="2" t="str">
        <f>'TRB Record'!A59</f>
        <v>replicate 29</v>
      </c>
      <c r="C59" s="9">
        <f>'TRB Record'!C59</f>
        <v>0</v>
      </c>
      <c r="D59" s="14"/>
      <c r="E59" s="14"/>
      <c r="F59" s="64">
        <f>'% solids whole biomass'!J60</f>
        <v>0</v>
      </c>
      <c r="G59" s="11">
        <f t="shared" si="0"/>
        <v>0</v>
      </c>
      <c r="H59" s="14"/>
      <c r="I59" s="2">
        <f t="shared" si="3"/>
        <v>0</v>
      </c>
      <c r="J59" s="12">
        <f t="shared" si="1"/>
        <v>0</v>
      </c>
      <c r="K59" s="12">
        <f>AVERAGE(J58:J59)</f>
        <v>0</v>
      </c>
    </row>
    <row r="60" spans="1:11">
      <c r="A60" s="2">
        <f>'TRB Record'!A60</f>
        <v>30</v>
      </c>
      <c r="C60" s="9">
        <f>'TRB Record'!C60</f>
        <v>0</v>
      </c>
      <c r="D60" s="14"/>
      <c r="E60" s="14"/>
      <c r="F60" s="64">
        <f>'% solids whole biomass'!J62</f>
        <v>0</v>
      </c>
      <c r="G60" s="11">
        <f t="shared" si="0"/>
        <v>0</v>
      </c>
      <c r="H60" s="14"/>
      <c r="I60" s="2">
        <f t="shared" si="3"/>
        <v>0</v>
      </c>
      <c r="J60" s="12">
        <f t="shared" si="1"/>
        <v>0</v>
      </c>
      <c r="K60" s="12"/>
    </row>
    <row r="61" spans="1:11">
      <c r="A61" s="2" t="str">
        <f>'TRB Record'!A61</f>
        <v>replicate 30</v>
      </c>
      <c r="C61" s="9">
        <f>'TRB Record'!C61</f>
        <v>0</v>
      </c>
      <c r="D61" s="14"/>
      <c r="E61" s="14"/>
      <c r="F61" s="64">
        <f>'% solids whole biomass'!J62</f>
        <v>0</v>
      </c>
      <c r="G61" s="11">
        <f t="shared" si="0"/>
        <v>0</v>
      </c>
      <c r="H61" s="14"/>
      <c r="I61" s="2">
        <f t="shared" si="3"/>
        <v>0</v>
      </c>
      <c r="J61" s="12">
        <f t="shared" si="1"/>
        <v>0</v>
      </c>
      <c r="K61" s="12">
        <f>AVERAGE(J60:J61)</f>
        <v>0</v>
      </c>
    </row>
  </sheetData>
  <sheetProtection sheet="1" objects="1" scenarios="1"/>
  <phoneticPr fontId="0" type="noConversion"/>
  <printOptions gridLines="1"/>
  <pageMargins left="0.75" right="0.75" top="1" bottom="1" header="0.5" footer="0.5"/>
  <pageSetup paperSize="0" scale="97" fitToHeight="5" orientation="landscape" horizontalDpi="4294967292" verticalDpi="4294967292"/>
  <headerFooter alignWithMargins="0">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106A-CBC3-471B-A3B6-E7D639A07ED4}">
  <sheetPr>
    <pageSetUpPr fitToPage="1"/>
  </sheetPr>
  <dimension ref="A1:K61"/>
  <sheetViews>
    <sheetView workbookViewId="0">
      <pane xSplit="3" ySplit="1" topLeftCell="D2" activePane="bottomRight" state="frozenSplit"/>
      <selection pane="bottomRight" activeCell="E2" sqref="E2"/>
      <selection pane="bottomLeft" activeCell="A18" sqref="A18"/>
      <selection pane="topRight" activeCell="F1" sqref="F1"/>
    </sheetView>
  </sheetViews>
  <sheetFormatPr defaultColWidth="10.85546875" defaultRowHeight="12"/>
  <cols>
    <col min="1" max="1" width="10.85546875" style="2" customWidth="1"/>
    <col min="2" max="2" width="13.42578125" style="3" bestFit="1" customWidth="1"/>
    <col min="3" max="3" width="16.42578125" style="10" customWidth="1"/>
    <col min="4" max="4" width="8.140625" style="6" customWidth="1"/>
    <col min="5" max="5" width="8.140625" style="19" customWidth="1"/>
    <col min="6" max="6" width="8.140625" style="2" customWidth="1"/>
    <col min="7" max="8" width="8.140625" style="3" customWidth="1"/>
    <col min="9" max="11" width="8.140625" style="2" customWidth="1"/>
    <col min="12" max="16384" width="10.85546875" style="1"/>
  </cols>
  <sheetData>
    <row r="1" spans="1:11" s="18" customFormat="1" ht="88.5">
      <c r="A1" s="18" t="s">
        <v>0</v>
      </c>
      <c r="B1" s="41" t="s">
        <v>5</v>
      </c>
      <c r="C1" s="22" t="s">
        <v>2</v>
      </c>
      <c r="D1" s="52" t="s">
        <v>51</v>
      </c>
      <c r="E1" s="22" t="s">
        <v>44</v>
      </c>
      <c r="F1" s="18" t="s">
        <v>52</v>
      </c>
      <c r="G1" s="41" t="s">
        <v>57</v>
      </c>
      <c r="H1" s="41" t="s">
        <v>58</v>
      </c>
      <c r="I1" s="18" t="s">
        <v>59</v>
      </c>
      <c r="J1" s="18" t="s">
        <v>60</v>
      </c>
      <c r="K1" s="18" t="s">
        <v>61</v>
      </c>
    </row>
    <row r="2" spans="1:11">
      <c r="A2" s="2">
        <f>'TRB Record'!A2</f>
        <v>1</v>
      </c>
      <c r="C2" s="10">
        <f>'TRB Record'!C2</f>
        <v>0</v>
      </c>
      <c r="E2" s="64">
        <f>'% solids whole biomass'!J4</f>
        <v>0</v>
      </c>
      <c r="F2" s="2">
        <f>(E2/100)*D2</f>
        <v>0</v>
      </c>
      <c r="I2" s="2">
        <f>H2-G2</f>
        <v>0</v>
      </c>
      <c r="J2" s="12">
        <f>IF(F2=0,0,I2/F2*100)</f>
        <v>0</v>
      </c>
      <c r="K2" s="12"/>
    </row>
    <row r="3" spans="1:11">
      <c r="A3" s="2" t="str">
        <f>'TRB Record'!A3</f>
        <v>replicate 1</v>
      </c>
      <c r="C3" s="10">
        <f>'TRB Record'!C3</f>
        <v>0</v>
      </c>
      <c r="E3" s="64">
        <f>'% solids whole biomass'!J4</f>
        <v>0</v>
      </c>
      <c r="F3" s="2">
        <f t="shared" ref="F3:F61" si="0">(E3/100)*D3</f>
        <v>0</v>
      </c>
      <c r="I3" s="2">
        <f>H3-G3</f>
        <v>0</v>
      </c>
      <c r="J3" s="12">
        <f t="shared" ref="J3:J61" si="1">IF(F3=0,0,I3/F3*100)</f>
        <v>0</v>
      </c>
      <c r="K3" s="12">
        <f>AVERAGE(J2:J3)</f>
        <v>0</v>
      </c>
    </row>
    <row r="4" spans="1:11">
      <c r="A4" s="2">
        <f>'TRB Record'!A4</f>
        <v>2</v>
      </c>
      <c r="C4" s="10">
        <f>'TRB Record'!C4</f>
        <v>0</v>
      </c>
      <c r="E4" s="64">
        <f>'% solids whole biomass'!J6</f>
        <v>0</v>
      </c>
      <c r="F4" s="2">
        <f t="shared" si="0"/>
        <v>0</v>
      </c>
      <c r="I4" s="2">
        <f t="shared" ref="I4:I49" si="2">H4-G4</f>
        <v>0</v>
      </c>
      <c r="J4" s="12">
        <f t="shared" si="1"/>
        <v>0</v>
      </c>
      <c r="K4" s="12"/>
    </row>
    <row r="5" spans="1:11">
      <c r="A5" s="2" t="str">
        <f>'TRB Record'!A5</f>
        <v>replicate 2</v>
      </c>
      <c r="C5" s="10">
        <f>'TRB Record'!C5</f>
        <v>0</v>
      </c>
      <c r="E5" s="64">
        <f>'% solids whole biomass'!J6</f>
        <v>0</v>
      </c>
      <c r="F5" s="2">
        <f t="shared" si="0"/>
        <v>0</v>
      </c>
      <c r="I5" s="2">
        <f t="shared" si="2"/>
        <v>0</v>
      </c>
      <c r="J5" s="12">
        <f t="shared" si="1"/>
        <v>0</v>
      </c>
      <c r="K5" s="12">
        <f>AVERAGE(J4:J5)</f>
        <v>0</v>
      </c>
    </row>
    <row r="6" spans="1:11">
      <c r="A6" s="2">
        <f>'TRB Record'!A6</f>
        <v>3</v>
      </c>
      <c r="C6" s="10">
        <f>'TRB Record'!C6</f>
        <v>0</v>
      </c>
      <c r="E6" s="64">
        <f>'% solids whole biomass'!J8</f>
        <v>0</v>
      </c>
      <c r="F6" s="2">
        <f t="shared" si="0"/>
        <v>0</v>
      </c>
      <c r="I6" s="2">
        <f t="shared" si="2"/>
        <v>0</v>
      </c>
      <c r="J6" s="12">
        <f t="shared" si="1"/>
        <v>0</v>
      </c>
      <c r="K6" s="12"/>
    </row>
    <row r="7" spans="1:11">
      <c r="A7" s="2" t="str">
        <f>'TRB Record'!A7</f>
        <v>replicate 3</v>
      </c>
      <c r="C7" s="10">
        <f>'TRB Record'!C7</f>
        <v>0</v>
      </c>
      <c r="E7" s="64">
        <f>'% solids whole biomass'!J8</f>
        <v>0</v>
      </c>
      <c r="F7" s="2">
        <f t="shared" si="0"/>
        <v>0</v>
      </c>
      <c r="I7" s="2">
        <f t="shared" si="2"/>
        <v>0</v>
      </c>
      <c r="J7" s="12">
        <f t="shared" si="1"/>
        <v>0</v>
      </c>
      <c r="K7" s="12">
        <f>AVERAGE(J6:J7)</f>
        <v>0</v>
      </c>
    </row>
    <row r="8" spans="1:11">
      <c r="A8" s="2">
        <f>'TRB Record'!A8</f>
        <v>4</v>
      </c>
      <c r="C8" s="10">
        <f>'TRB Record'!C8</f>
        <v>0</v>
      </c>
      <c r="E8" s="64">
        <f>'% solids whole biomass'!J10</f>
        <v>0</v>
      </c>
      <c r="F8" s="2">
        <f t="shared" si="0"/>
        <v>0</v>
      </c>
      <c r="I8" s="2">
        <f t="shared" si="2"/>
        <v>0</v>
      </c>
      <c r="J8" s="12">
        <f t="shared" si="1"/>
        <v>0</v>
      </c>
      <c r="K8" s="12"/>
    </row>
    <row r="9" spans="1:11">
      <c r="A9" s="2" t="str">
        <f>'TRB Record'!A9</f>
        <v>replicate 4</v>
      </c>
      <c r="C9" s="10">
        <f>'TRB Record'!C9</f>
        <v>0</v>
      </c>
      <c r="E9" s="64">
        <f>'% solids whole biomass'!J10</f>
        <v>0</v>
      </c>
      <c r="F9" s="2">
        <f t="shared" si="0"/>
        <v>0</v>
      </c>
      <c r="I9" s="2">
        <f t="shared" si="2"/>
        <v>0</v>
      </c>
      <c r="J9" s="12">
        <f t="shared" si="1"/>
        <v>0</v>
      </c>
      <c r="K9" s="12">
        <f>AVERAGE(J8:J9)</f>
        <v>0</v>
      </c>
    </row>
    <row r="10" spans="1:11">
      <c r="A10" s="2">
        <f>'TRB Record'!A10</f>
        <v>5</v>
      </c>
      <c r="C10" s="10">
        <f>'TRB Record'!C10</f>
        <v>0</v>
      </c>
      <c r="E10" s="64">
        <f>'% solids whole biomass'!J12</f>
        <v>0</v>
      </c>
      <c r="F10" s="2">
        <f t="shared" si="0"/>
        <v>0</v>
      </c>
      <c r="I10" s="2">
        <f t="shared" si="2"/>
        <v>0</v>
      </c>
      <c r="J10" s="12">
        <f t="shared" si="1"/>
        <v>0</v>
      </c>
      <c r="K10" s="12"/>
    </row>
    <row r="11" spans="1:11">
      <c r="A11" s="2" t="str">
        <f>'TRB Record'!A11</f>
        <v>replicate 5</v>
      </c>
      <c r="C11" s="10">
        <f>'TRB Record'!C11</f>
        <v>0</v>
      </c>
      <c r="E11" s="64">
        <f>'% solids whole biomass'!J12</f>
        <v>0</v>
      </c>
      <c r="F11" s="2">
        <f t="shared" si="0"/>
        <v>0</v>
      </c>
      <c r="I11" s="2">
        <f t="shared" si="2"/>
        <v>0</v>
      </c>
      <c r="J11" s="12">
        <f t="shared" si="1"/>
        <v>0</v>
      </c>
      <c r="K11" s="12">
        <f>AVERAGE(J10:J11)</f>
        <v>0</v>
      </c>
    </row>
    <row r="12" spans="1:11">
      <c r="A12" s="2">
        <f>'TRB Record'!A12</f>
        <v>6</v>
      </c>
      <c r="C12" s="10">
        <f>'TRB Record'!C12</f>
        <v>0</v>
      </c>
      <c r="E12" s="64">
        <f>'% solids whole biomass'!J14</f>
        <v>0</v>
      </c>
      <c r="F12" s="2">
        <f t="shared" si="0"/>
        <v>0</v>
      </c>
      <c r="I12" s="2">
        <f t="shared" si="2"/>
        <v>0</v>
      </c>
      <c r="J12" s="12">
        <f t="shared" si="1"/>
        <v>0</v>
      </c>
      <c r="K12" s="12"/>
    </row>
    <row r="13" spans="1:11">
      <c r="A13" s="2" t="str">
        <f>'TRB Record'!A13</f>
        <v>replicate 6</v>
      </c>
      <c r="C13" s="10">
        <f>'TRB Record'!C13</f>
        <v>0</v>
      </c>
      <c r="E13" s="64">
        <f>'% solids whole biomass'!J14</f>
        <v>0</v>
      </c>
      <c r="F13" s="2">
        <f t="shared" si="0"/>
        <v>0</v>
      </c>
      <c r="I13" s="2">
        <f t="shared" si="2"/>
        <v>0</v>
      </c>
      <c r="J13" s="12">
        <f t="shared" si="1"/>
        <v>0</v>
      </c>
      <c r="K13" s="12">
        <f>AVERAGE(J12:J13)</f>
        <v>0</v>
      </c>
    </row>
    <row r="14" spans="1:11">
      <c r="A14" s="2">
        <f>'TRB Record'!A14</f>
        <v>7</v>
      </c>
      <c r="C14" s="10">
        <f>'TRB Record'!C14</f>
        <v>0</v>
      </c>
      <c r="E14" s="64">
        <f>'% solids whole biomass'!J16</f>
        <v>0</v>
      </c>
      <c r="F14" s="2">
        <f t="shared" si="0"/>
        <v>0</v>
      </c>
      <c r="I14" s="2">
        <f t="shared" si="2"/>
        <v>0</v>
      </c>
      <c r="J14" s="12">
        <f t="shared" si="1"/>
        <v>0</v>
      </c>
      <c r="K14" s="12"/>
    </row>
    <row r="15" spans="1:11">
      <c r="A15" s="2" t="str">
        <f>'TRB Record'!A15</f>
        <v>replicate 7</v>
      </c>
      <c r="C15" s="10">
        <f>'TRB Record'!C15</f>
        <v>0</v>
      </c>
      <c r="E15" s="64">
        <f>'% solids whole biomass'!J16</f>
        <v>0</v>
      </c>
      <c r="F15" s="2">
        <f t="shared" si="0"/>
        <v>0</v>
      </c>
      <c r="I15" s="2">
        <f t="shared" si="2"/>
        <v>0</v>
      </c>
      <c r="J15" s="12">
        <f t="shared" si="1"/>
        <v>0</v>
      </c>
      <c r="K15" s="12">
        <f>AVERAGE(J14:J15)</f>
        <v>0</v>
      </c>
    </row>
    <row r="16" spans="1:11">
      <c r="A16" s="2">
        <f>'TRB Record'!A16</f>
        <v>8</v>
      </c>
      <c r="C16" s="10">
        <f>'TRB Record'!C16</f>
        <v>0</v>
      </c>
      <c r="E16" s="64">
        <f>'% solids whole biomass'!J18</f>
        <v>0</v>
      </c>
      <c r="F16" s="2">
        <f t="shared" si="0"/>
        <v>0</v>
      </c>
      <c r="I16" s="2">
        <f t="shared" si="2"/>
        <v>0</v>
      </c>
      <c r="J16" s="12">
        <f t="shared" si="1"/>
        <v>0</v>
      </c>
      <c r="K16" s="12"/>
    </row>
    <row r="17" spans="1:11">
      <c r="A17" s="2" t="str">
        <f>'TRB Record'!A17</f>
        <v>replicate 8</v>
      </c>
      <c r="C17" s="10">
        <f>'TRB Record'!C17</f>
        <v>0</v>
      </c>
      <c r="E17" s="64">
        <f>'% solids whole biomass'!J18</f>
        <v>0</v>
      </c>
      <c r="F17" s="2">
        <f t="shared" si="0"/>
        <v>0</v>
      </c>
      <c r="I17" s="2">
        <f t="shared" si="2"/>
        <v>0</v>
      </c>
      <c r="J17" s="12">
        <f t="shared" si="1"/>
        <v>0</v>
      </c>
      <c r="K17" s="12">
        <f>AVERAGE(J16:J17)</f>
        <v>0</v>
      </c>
    </row>
    <row r="18" spans="1:11">
      <c r="A18" s="2">
        <f>'TRB Record'!A18</f>
        <v>9</v>
      </c>
      <c r="C18" s="10">
        <f>'TRB Record'!C18</f>
        <v>0</v>
      </c>
      <c r="E18" s="64">
        <f>'% solids whole biomass'!J20</f>
        <v>0</v>
      </c>
      <c r="F18" s="2">
        <f t="shared" si="0"/>
        <v>0</v>
      </c>
      <c r="I18" s="2">
        <f t="shared" si="2"/>
        <v>0</v>
      </c>
      <c r="J18" s="12">
        <f t="shared" si="1"/>
        <v>0</v>
      </c>
      <c r="K18" s="12"/>
    </row>
    <row r="19" spans="1:11">
      <c r="A19" s="2" t="str">
        <f>'TRB Record'!A19</f>
        <v>replicate 9</v>
      </c>
      <c r="C19" s="10">
        <f>'TRB Record'!C19</f>
        <v>0</v>
      </c>
      <c r="E19" s="64">
        <f>'% solids whole biomass'!J20</f>
        <v>0</v>
      </c>
      <c r="F19" s="2">
        <f t="shared" si="0"/>
        <v>0</v>
      </c>
      <c r="I19" s="2">
        <f t="shared" si="2"/>
        <v>0</v>
      </c>
      <c r="J19" s="12">
        <f t="shared" si="1"/>
        <v>0</v>
      </c>
      <c r="K19" s="12">
        <f>AVERAGE(J18:J19)</f>
        <v>0</v>
      </c>
    </row>
    <row r="20" spans="1:11">
      <c r="A20" s="2">
        <f>'TRB Record'!A20</f>
        <v>10</v>
      </c>
      <c r="C20" s="10">
        <f>'TRB Record'!C20</f>
        <v>0</v>
      </c>
      <c r="E20" s="64">
        <f>'% solids whole biomass'!J22</f>
        <v>0</v>
      </c>
      <c r="F20" s="2">
        <f t="shared" si="0"/>
        <v>0</v>
      </c>
      <c r="I20" s="2">
        <f t="shared" si="2"/>
        <v>0</v>
      </c>
      <c r="J20" s="12">
        <f t="shared" si="1"/>
        <v>0</v>
      </c>
      <c r="K20" s="12"/>
    </row>
    <row r="21" spans="1:11">
      <c r="A21" s="2" t="str">
        <f>'TRB Record'!A21</f>
        <v>replicate 10</v>
      </c>
      <c r="C21" s="10">
        <f>'TRB Record'!C21</f>
        <v>0</v>
      </c>
      <c r="E21" s="64">
        <f>'% solids whole biomass'!J22</f>
        <v>0</v>
      </c>
      <c r="F21" s="2">
        <f t="shared" si="0"/>
        <v>0</v>
      </c>
      <c r="I21" s="2">
        <f t="shared" si="2"/>
        <v>0</v>
      </c>
      <c r="J21" s="12">
        <f t="shared" si="1"/>
        <v>0</v>
      </c>
      <c r="K21" s="12">
        <f>AVERAGE(J20:J21)</f>
        <v>0</v>
      </c>
    </row>
    <row r="22" spans="1:11">
      <c r="A22" s="2">
        <f>'TRB Record'!A22</f>
        <v>11</v>
      </c>
      <c r="C22" s="10">
        <f>'TRB Record'!C22</f>
        <v>0</v>
      </c>
      <c r="E22" s="64">
        <f>'% solids whole biomass'!J24</f>
        <v>0</v>
      </c>
      <c r="F22" s="2">
        <f t="shared" si="0"/>
        <v>0</v>
      </c>
      <c r="I22" s="2">
        <f t="shared" si="2"/>
        <v>0</v>
      </c>
      <c r="J22" s="12">
        <f t="shared" si="1"/>
        <v>0</v>
      </c>
      <c r="K22" s="12"/>
    </row>
    <row r="23" spans="1:11">
      <c r="A23" s="2" t="str">
        <f>'TRB Record'!A23</f>
        <v>replicate 11</v>
      </c>
      <c r="C23" s="10">
        <f>'TRB Record'!C23</f>
        <v>0</v>
      </c>
      <c r="E23" s="64">
        <f>'% solids whole biomass'!J24</f>
        <v>0</v>
      </c>
      <c r="F23" s="2">
        <f t="shared" si="0"/>
        <v>0</v>
      </c>
      <c r="I23" s="2">
        <f t="shared" si="2"/>
        <v>0</v>
      </c>
      <c r="J23" s="12">
        <f t="shared" si="1"/>
        <v>0</v>
      </c>
      <c r="K23" s="12">
        <f>AVERAGE(J22:J23)</f>
        <v>0</v>
      </c>
    </row>
    <row r="24" spans="1:11">
      <c r="A24" s="2">
        <f>'TRB Record'!A24</f>
        <v>12</v>
      </c>
      <c r="C24" s="10">
        <f>'TRB Record'!C24</f>
        <v>0</v>
      </c>
      <c r="E24" s="64">
        <f>'% solids whole biomass'!J26</f>
        <v>0</v>
      </c>
      <c r="F24" s="2">
        <f t="shared" si="0"/>
        <v>0</v>
      </c>
      <c r="I24" s="2">
        <f t="shared" si="2"/>
        <v>0</v>
      </c>
      <c r="J24" s="12">
        <f t="shared" si="1"/>
        <v>0</v>
      </c>
      <c r="K24" s="12"/>
    </row>
    <row r="25" spans="1:11">
      <c r="A25" s="2" t="str">
        <f>'TRB Record'!A25</f>
        <v>replicate 12</v>
      </c>
      <c r="C25" s="10">
        <f>'TRB Record'!C25</f>
        <v>0</v>
      </c>
      <c r="E25" s="64">
        <f>'% solids whole biomass'!J26</f>
        <v>0</v>
      </c>
      <c r="F25" s="2">
        <f t="shared" si="0"/>
        <v>0</v>
      </c>
      <c r="I25" s="2">
        <f t="shared" si="2"/>
        <v>0</v>
      </c>
      <c r="J25" s="12">
        <f t="shared" si="1"/>
        <v>0</v>
      </c>
      <c r="K25" s="12">
        <f>AVERAGE(J24:J25)</f>
        <v>0</v>
      </c>
    </row>
    <row r="26" spans="1:11">
      <c r="A26" s="2">
        <f>'TRB Record'!A26</f>
        <v>13</v>
      </c>
      <c r="C26" s="10">
        <f>'TRB Record'!C26</f>
        <v>0</v>
      </c>
      <c r="E26" s="64">
        <f>'% solids whole biomass'!J28</f>
        <v>0</v>
      </c>
      <c r="F26" s="2">
        <f t="shared" si="0"/>
        <v>0</v>
      </c>
      <c r="I26" s="2">
        <f t="shared" si="2"/>
        <v>0</v>
      </c>
      <c r="J26" s="12">
        <f t="shared" si="1"/>
        <v>0</v>
      </c>
      <c r="K26" s="12"/>
    </row>
    <row r="27" spans="1:11">
      <c r="A27" s="2" t="str">
        <f>'TRB Record'!A27</f>
        <v>replicate 13</v>
      </c>
      <c r="C27" s="10">
        <f>'TRB Record'!C27</f>
        <v>0</v>
      </c>
      <c r="E27" s="64">
        <f>'% solids whole biomass'!J28</f>
        <v>0</v>
      </c>
      <c r="F27" s="2">
        <f t="shared" si="0"/>
        <v>0</v>
      </c>
      <c r="I27" s="2">
        <f t="shared" si="2"/>
        <v>0</v>
      </c>
      <c r="J27" s="12">
        <f t="shared" si="1"/>
        <v>0</v>
      </c>
      <c r="K27" s="12">
        <f>AVERAGE(J26:J27)</f>
        <v>0</v>
      </c>
    </row>
    <row r="28" spans="1:11">
      <c r="A28" s="2">
        <f>'TRB Record'!A28</f>
        <v>14</v>
      </c>
      <c r="C28" s="10">
        <f>'TRB Record'!C28</f>
        <v>0</v>
      </c>
      <c r="E28" s="64">
        <f>'% solids whole biomass'!J30</f>
        <v>0</v>
      </c>
      <c r="F28" s="2">
        <f t="shared" si="0"/>
        <v>0</v>
      </c>
      <c r="I28" s="2">
        <f t="shared" si="2"/>
        <v>0</v>
      </c>
      <c r="J28" s="12">
        <f t="shared" si="1"/>
        <v>0</v>
      </c>
      <c r="K28" s="12"/>
    </row>
    <row r="29" spans="1:11">
      <c r="A29" s="2" t="str">
        <f>'TRB Record'!A29</f>
        <v>replicate 14</v>
      </c>
      <c r="C29" s="10">
        <f>'TRB Record'!C29</f>
        <v>0</v>
      </c>
      <c r="E29" s="64">
        <f>'% solids whole biomass'!J30</f>
        <v>0</v>
      </c>
      <c r="F29" s="2">
        <f t="shared" si="0"/>
        <v>0</v>
      </c>
      <c r="I29" s="2">
        <f t="shared" si="2"/>
        <v>0</v>
      </c>
      <c r="J29" s="12">
        <f t="shared" si="1"/>
        <v>0</v>
      </c>
      <c r="K29" s="12">
        <f>AVERAGE(J28:J29)</f>
        <v>0</v>
      </c>
    </row>
    <row r="30" spans="1:11">
      <c r="A30" s="2">
        <f>'TRB Record'!A30</f>
        <v>15</v>
      </c>
      <c r="C30" s="10">
        <f>'TRB Record'!C30</f>
        <v>0</v>
      </c>
      <c r="E30" s="64">
        <f>'% solids whole biomass'!J32</f>
        <v>0</v>
      </c>
      <c r="F30" s="2">
        <f t="shared" si="0"/>
        <v>0</v>
      </c>
      <c r="I30" s="2">
        <f t="shared" si="2"/>
        <v>0</v>
      </c>
      <c r="J30" s="12">
        <f t="shared" si="1"/>
        <v>0</v>
      </c>
      <c r="K30" s="12"/>
    </row>
    <row r="31" spans="1:11">
      <c r="A31" s="2" t="str">
        <f>'TRB Record'!A31</f>
        <v>replicate 15</v>
      </c>
      <c r="C31" s="10">
        <f>'TRB Record'!C31</f>
        <v>0</v>
      </c>
      <c r="E31" s="64">
        <f>'% solids whole biomass'!J32</f>
        <v>0</v>
      </c>
      <c r="F31" s="2">
        <f t="shared" si="0"/>
        <v>0</v>
      </c>
      <c r="I31" s="2">
        <f t="shared" si="2"/>
        <v>0</v>
      </c>
      <c r="J31" s="12">
        <f t="shared" si="1"/>
        <v>0</v>
      </c>
      <c r="K31" s="12">
        <f>AVERAGE(J30:J31)</f>
        <v>0</v>
      </c>
    </row>
    <row r="32" spans="1:11">
      <c r="A32" s="2">
        <f>'TRB Record'!A32</f>
        <v>16</v>
      </c>
      <c r="C32" s="10">
        <f>'TRB Record'!C32</f>
        <v>0</v>
      </c>
      <c r="E32" s="64">
        <f>'% solids whole biomass'!J34</f>
        <v>0</v>
      </c>
      <c r="F32" s="2">
        <f t="shared" si="0"/>
        <v>0</v>
      </c>
      <c r="I32" s="2">
        <f t="shared" si="2"/>
        <v>0</v>
      </c>
      <c r="J32" s="12">
        <f t="shared" si="1"/>
        <v>0</v>
      </c>
      <c r="K32" s="12"/>
    </row>
    <row r="33" spans="1:11">
      <c r="A33" s="2" t="str">
        <f>'TRB Record'!A33</f>
        <v>replicate 16</v>
      </c>
      <c r="C33" s="10">
        <f>'TRB Record'!C33</f>
        <v>0</v>
      </c>
      <c r="E33" s="64">
        <f>'% solids whole biomass'!J34</f>
        <v>0</v>
      </c>
      <c r="F33" s="2">
        <f t="shared" si="0"/>
        <v>0</v>
      </c>
      <c r="I33" s="2">
        <f t="shared" si="2"/>
        <v>0</v>
      </c>
      <c r="J33" s="12">
        <f t="shared" si="1"/>
        <v>0</v>
      </c>
      <c r="K33" s="12">
        <f>AVERAGE(J32:J33)</f>
        <v>0</v>
      </c>
    </row>
    <row r="34" spans="1:11">
      <c r="A34" s="2">
        <f>'TRB Record'!A34</f>
        <v>17</v>
      </c>
      <c r="C34" s="10">
        <f>'TRB Record'!C34</f>
        <v>0</v>
      </c>
      <c r="E34" s="64">
        <f>'% solids whole biomass'!J36</f>
        <v>0</v>
      </c>
      <c r="F34" s="2">
        <f t="shared" si="0"/>
        <v>0</v>
      </c>
      <c r="I34" s="2">
        <f t="shared" si="2"/>
        <v>0</v>
      </c>
      <c r="J34" s="12">
        <f t="shared" si="1"/>
        <v>0</v>
      </c>
      <c r="K34" s="12"/>
    </row>
    <row r="35" spans="1:11">
      <c r="A35" s="2" t="str">
        <f>'TRB Record'!A35</f>
        <v>replicate 17</v>
      </c>
      <c r="C35" s="10">
        <f>'TRB Record'!C35</f>
        <v>0</v>
      </c>
      <c r="E35" s="64">
        <f>'% solids whole biomass'!J36</f>
        <v>0</v>
      </c>
      <c r="F35" s="2">
        <f t="shared" si="0"/>
        <v>0</v>
      </c>
      <c r="I35" s="2">
        <f t="shared" si="2"/>
        <v>0</v>
      </c>
      <c r="J35" s="12">
        <f t="shared" si="1"/>
        <v>0</v>
      </c>
      <c r="K35" s="12">
        <f>AVERAGE(J34:J35)</f>
        <v>0</v>
      </c>
    </row>
    <row r="36" spans="1:11">
      <c r="A36" s="2">
        <f>'TRB Record'!A36</f>
        <v>18</v>
      </c>
      <c r="C36" s="10">
        <f>'TRB Record'!C36</f>
        <v>0</v>
      </c>
      <c r="E36" s="64">
        <f>'% solids whole biomass'!J38</f>
        <v>0</v>
      </c>
      <c r="F36" s="2">
        <f t="shared" si="0"/>
        <v>0</v>
      </c>
      <c r="I36" s="2">
        <f t="shared" si="2"/>
        <v>0</v>
      </c>
      <c r="J36" s="12">
        <f t="shared" si="1"/>
        <v>0</v>
      </c>
      <c r="K36" s="12"/>
    </row>
    <row r="37" spans="1:11">
      <c r="A37" s="2" t="str">
        <f>'TRB Record'!A37</f>
        <v>replicate 18</v>
      </c>
      <c r="C37" s="10">
        <f>'TRB Record'!C37</f>
        <v>0</v>
      </c>
      <c r="E37" s="64">
        <f>'% solids whole biomass'!J38</f>
        <v>0</v>
      </c>
      <c r="F37" s="2">
        <f t="shared" si="0"/>
        <v>0</v>
      </c>
      <c r="I37" s="2">
        <f t="shared" si="2"/>
        <v>0</v>
      </c>
      <c r="J37" s="12">
        <f t="shared" si="1"/>
        <v>0</v>
      </c>
      <c r="K37" s="12">
        <f>AVERAGE(J36:J37)</f>
        <v>0</v>
      </c>
    </row>
    <row r="38" spans="1:11">
      <c r="A38" s="2">
        <f>'TRB Record'!A38</f>
        <v>19</v>
      </c>
      <c r="C38" s="10">
        <f>'TRB Record'!C38</f>
        <v>0</v>
      </c>
      <c r="E38" s="64">
        <f>'% solids whole biomass'!J40</f>
        <v>0</v>
      </c>
      <c r="F38" s="2">
        <f t="shared" si="0"/>
        <v>0</v>
      </c>
      <c r="I38" s="2">
        <f t="shared" si="2"/>
        <v>0</v>
      </c>
      <c r="J38" s="12">
        <f t="shared" si="1"/>
        <v>0</v>
      </c>
      <c r="K38" s="12"/>
    </row>
    <row r="39" spans="1:11">
      <c r="A39" s="2" t="str">
        <f>'TRB Record'!A39</f>
        <v>replicate 19</v>
      </c>
      <c r="C39" s="10">
        <f>'TRB Record'!C39</f>
        <v>0</v>
      </c>
      <c r="E39" s="64">
        <f>'% solids whole biomass'!J40</f>
        <v>0</v>
      </c>
      <c r="F39" s="2">
        <f t="shared" si="0"/>
        <v>0</v>
      </c>
      <c r="I39" s="2">
        <f t="shared" si="2"/>
        <v>0</v>
      </c>
      <c r="J39" s="12">
        <f t="shared" si="1"/>
        <v>0</v>
      </c>
      <c r="K39" s="12">
        <f>AVERAGE(J38:J39)</f>
        <v>0</v>
      </c>
    </row>
    <row r="40" spans="1:11">
      <c r="A40" s="2">
        <f>'TRB Record'!A40</f>
        <v>20</v>
      </c>
      <c r="C40" s="10">
        <f>'TRB Record'!C40</f>
        <v>0</v>
      </c>
      <c r="E40" s="64">
        <f>'% solids whole biomass'!J42</f>
        <v>0</v>
      </c>
      <c r="F40" s="2">
        <f t="shared" si="0"/>
        <v>0</v>
      </c>
      <c r="I40" s="2">
        <f t="shared" si="2"/>
        <v>0</v>
      </c>
      <c r="J40" s="12">
        <f t="shared" si="1"/>
        <v>0</v>
      </c>
      <c r="K40" s="12"/>
    </row>
    <row r="41" spans="1:11">
      <c r="A41" s="2" t="str">
        <f>'TRB Record'!A41</f>
        <v>replicate 20</v>
      </c>
      <c r="C41" s="10">
        <f>'TRB Record'!C41</f>
        <v>0</v>
      </c>
      <c r="E41" s="64">
        <f>'% solids whole biomass'!J42</f>
        <v>0</v>
      </c>
      <c r="F41" s="2">
        <f t="shared" si="0"/>
        <v>0</v>
      </c>
      <c r="I41" s="2">
        <f t="shared" si="2"/>
        <v>0</v>
      </c>
      <c r="J41" s="12">
        <f t="shared" si="1"/>
        <v>0</v>
      </c>
      <c r="K41" s="12">
        <f>AVERAGE(J40:J41)</f>
        <v>0</v>
      </c>
    </row>
    <row r="42" spans="1:11">
      <c r="A42" s="2">
        <f>'TRB Record'!A42</f>
        <v>21</v>
      </c>
      <c r="C42" s="10">
        <f>'TRB Record'!C42</f>
        <v>0</v>
      </c>
      <c r="E42" s="64">
        <f>'% solids whole biomass'!J44</f>
        <v>0</v>
      </c>
      <c r="F42" s="2">
        <f t="shared" si="0"/>
        <v>0</v>
      </c>
      <c r="I42" s="2">
        <f t="shared" si="2"/>
        <v>0</v>
      </c>
      <c r="J42" s="12">
        <f t="shared" si="1"/>
        <v>0</v>
      </c>
      <c r="K42" s="12"/>
    </row>
    <row r="43" spans="1:11">
      <c r="A43" s="2" t="str">
        <f>'TRB Record'!A43</f>
        <v>replicate 21</v>
      </c>
      <c r="C43" s="10">
        <f>'TRB Record'!C43</f>
        <v>0</v>
      </c>
      <c r="E43" s="64">
        <f>'% solids whole biomass'!J44</f>
        <v>0</v>
      </c>
      <c r="F43" s="2">
        <f t="shared" si="0"/>
        <v>0</v>
      </c>
      <c r="I43" s="2">
        <f t="shared" si="2"/>
        <v>0</v>
      </c>
      <c r="J43" s="12">
        <f t="shared" si="1"/>
        <v>0</v>
      </c>
      <c r="K43" s="12">
        <f>AVERAGE(J42:J43)</f>
        <v>0</v>
      </c>
    </row>
    <row r="44" spans="1:11">
      <c r="A44" s="2">
        <f>'TRB Record'!A44</f>
        <v>22</v>
      </c>
      <c r="C44" s="10">
        <f>'TRB Record'!C44</f>
        <v>0</v>
      </c>
      <c r="E44" s="64">
        <f>'% solids whole biomass'!J46</f>
        <v>0</v>
      </c>
      <c r="F44" s="2">
        <f t="shared" si="0"/>
        <v>0</v>
      </c>
      <c r="I44" s="2">
        <f t="shared" si="2"/>
        <v>0</v>
      </c>
      <c r="J44" s="12">
        <f t="shared" si="1"/>
        <v>0</v>
      </c>
      <c r="K44" s="12"/>
    </row>
    <row r="45" spans="1:11">
      <c r="A45" s="2" t="str">
        <f>'TRB Record'!A45</f>
        <v>replicate 22</v>
      </c>
      <c r="C45" s="10">
        <f>'TRB Record'!C45</f>
        <v>0</v>
      </c>
      <c r="E45" s="64">
        <f>'% solids whole biomass'!J46</f>
        <v>0</v>
      </c>
      <c r="F45" s="2">
        <f t="shared" si="0"/>
        <v>0</v>
      </c>
      <c r="I45" s="2">
        <f t="shared" si="2"/>
        <v>0</v>
      </c>
      <c r="J45" s="12">
        <f t="shared" si="1"/>
        <v>0</v>
      </c>
      <c r="K45" s="12">
        <f>AVERAGE(J44:J45)</f>
        <v>0</v>
      </c>
    </row>
    <row r="46" spans="1:11">
      <c r="A46" s="2">
        <f>'TRB Record'!A46</f>
        <v>23</v>
      </c>
      <c r="C46" s="10">
        <f>'TRB Record'!C46</f>
        <v>0</v>
      </c>
      <c r="E46" s="64">
        <f>'% solids whole biomass'!J48</f>
        <v>0</v>
      </c>
      <c r="F46" s="2">
        <f t="shared" si="0"/>
        <v>0</v>
      </c>
      <c r="I46" s="2">
        <f t="shared" si="2"/>
        <v>0</v>
      </c>
      <c r="J46" s="12">
        <f t="shared" si="1"/>
        <v>0</v>
      </c>
      <c r="K46" s="12"/>
    </row>
    <row r="47" spans="1:11">
      <c r="A47" s="2" t="str">
        <f>'TRB Record'!A47</f>
        <v>replicate 23</v>
      </c>
      <c r="C47" s="10">
        <f>'TRB Record'!C47</f>
        <v>0</v>
      </c>
      <c r="E47" s="64">
        <f>'% solids whole biomass'!J48</f>
        <v>0</v>
      </c>
      <c r="F47" s="2">
        <f t="shared" si="0"/>
        <v>0</v>
      </c>
      <c r="I47" s="2">
        <f t="shared" si="2"/>
        <v>0</v>
      </c>
      <c r="J47" s="12">
        <f t="shared" si="1"/>
        <v>0</v>
      </c>
      <c r="K47" s="12">
        <f>AVERAGE(J46:J47)</f>
        <v>0</v>
      </c>
    </row>
    <row r="48" spans="1:11">
      <c r="A48" s="2">
        <f>'TRB Record'!A48</f>
        <v>24</v>
      </c>
      <c r="C48" s="10">
        <f>'TRB Record'!C48</f>
        <v>0</v>
      </c>
      <c r="E48" s="64">
        <f>'% solids whole biomass'!J50</f>
        <v>0</v>
      </c>
      <c r="F48" s="2">
        <f t="shared" si="0"/>
        <v>0</v>
      </c>
      <c r="I48" s="2">
        <f t="shared" si="2"/>
        <v>0</v>
      </c>
      <c r="J48" s="12">
        <f t="shared" si="1"/>
        <v>0</v>
      </c>
      <c r="K48" s="12"/>
    </row>
    <row r="49" spans="1:11">
      <c r="A49" s="2" t="str">
        <f>'TRB Record'!A49</f>
        <v>replicate 24</v>
      </c>
      <c r="C49" s="10">
        <f>'TRB Record'!C49</f>
        <v>0</v>
      </c>
      <c r="E49" s="64">
        <f>'% solids whole biomass'!J50</f>
        <v>0</v>
      </c>
      <c r="F49" s="2">
        <f t="shared" si="0"/>
        <v>0</v>
      </c>
      <c r="I49" s="2">
        <f t="shared" si="2"/>
        <v>0</v>
      </c>
      <c r="J49" s="12">
        <f t="shared" si="1"/>
        <v>0</v>
      </c>
      <c r="K49" s="12">
        <f>AVERAGE(J48:J49)</f>
        <v>0</v>
      </c>
    </row>
    <row r="50" spans="1:11">
      <c r="A50" s="2">
        <f>'TRB Record'!A50</f>
        <v>25</v>
      </c>
      <c r="C50" s="10">
        <f>'TRB Record'!C50</f>
        <v>0</v>
      </c>
      <c r="E50" s="64">
        <f>'% solids whole biomass'!J52</f>
        <v>0</v>
      </c>
      <c r="F50" s="2">
        <f t="shared" si="0"/>
        <v>0</v>
      </c>
      <c r="I50" s="2">
        <f t="shared" ref="I50:I61" si="3">H50-G50</f>
        <v>0</v>
      </c>
      <c r="J50" s="12">
        <f t="shared" si="1"/>
        <v>0</v>
      </c>
      <c r="K50" s="12"/>
    </row>
    <row r="51" spans="1:11">
      <c r="A51" s="2" t="str">
        <f>'TRB Record'!A51</f>
        <v>replicate 25</v>
      </c>
      <c r="C51" s="10">
        <f>'TRB Record'!C51</f>
        <v>0</v>
      </c>
      <c r="E51" s="64">
        <f>'% solids whole biomass'!J52</f>
        <v>0</v>
      </c>
      <c r="F51" s="2">
        <f t="shared" si="0"/>
        <v>0</v>
      </c>
      <c r="I51" s="2">
        <f t="shared" si="3"/>
        <v>0</v>
      </c>
      <c r="J51" s="12">
        <f t="shared" si="1"/>
        <v>0</v>
      </c>
      <c r="K51" s="12">
        <f>AVERAGE(J50:J51)</f>
        <v>0</v>
      </c>
    </row>
    <row r="52" spans="1:11">
      <c r="A52" s="2">
        <f>'TRB Record'!A52</f>
        <v>26</v>
      </c>
      <c r="C52" s="10">
        <f>'TRB Record'!C52</f>
        <v>0</v>
      </c>
      <c r="E52" s="64">
        <f>'% solids whole biomass'!J54</f>
        <v>0</v>
      </c>
      <c r="F52" s="2">
        <f t="shared" si="0"/>
        <v>0</v>
      </c>
      <c r="I52" s="2">
        <f t="shared" si="3"/>
        <v>0</v>
      </c>
      <c r="J52" s="12">
        <f t="shared" si="1"/>
        <v>0</v>
      </c>
      <c r="K52" s="12"/>
    </row>
    <row r="53" spans="1:11">
      <c r="A53" s="2" t="str">
        <f>'TRB Record'!A53</f>
        <v>replicate 26</v>
      </c>
      <c r="C53" s="10">
        <f>'TRB Record'!C53</f>
        <v>0</v>
      </c>
      <c r="E53" s="64">
        <f>'% solids whole biomass'!J54</f>
        <v>0</v>
      </c>
      <c r="F53" s="2">
        <f t="shared" si="0"/>
        <v>0</v>
      </c>
      <c r="I53" s="2">
        <f t="shared" si="3"/>
        <v>0</v>
      </c>
      <c r="J53" s="12">
        <f t="shared" si="1"/>
        <v>0</v>
      </c>
      <c r="K53" s="12">
        <f>AVERAGE(J52:J53)</f>
        <v>0</v>
      </c>
    </row>
    <row r="54" spans="1:11">
      <c r="A54" s="2">
        <f>'TRB Record'!A54</f>
        <v>27</v>
      </c>
      <c r="C54" s="10">
        <f>'TRB Record'!C54</f>
        <v>0</v>
      </c>
      <c r="E54" s="64">
        <f>'% solids whole biomass'!J56</f>
        <v>0</v>
      </c>
      <c r="F54" s="2">
        <f t="shared" si="0"/>
        <v>0</v>
      </c>
      <c r="I54" s="2">
        <f t="shared" si="3"/>
        <v>0</v>
      </c>
      <c r="J54" s="12">
        <f t="shared" si="1"/>
        <v>0</v>
      </c>
      <c r="K54" s="12"/>
    </row>
    <row r="55" spans="1:11">
      <c r="A55" s="2" t="str">
        <f>'TRB Record'!A55</f>
        <v>replicate 27</v>
      </c>
      <c r="C55" s="10">
        <f>'TRB Record'!C55</f>
        <v>0</v>
      </c>
      <c r="E55" s="64">
        <f>'% solids whole biomass'!J56</f>
        <v>0</v>
      </c>
      <c r="F55" s="2">
        <f t="shared" si="0"/>
        <v>0</v>
      </c>
      <c r="I55" s="2">
        <f t="shared" si="3"/>
        <v>0</v>
      </c>
      <c r="J55" s="12">
        <f t="shared" si="1"/>
        <v>0</v>
      </c>
      <c r="K55" s="12">
        <f>AVERAGE(J54:J55)</f>
        <v>0</v>
      </c>
    </row>
    <row r="56" spans="1:11">
      <c r="A56" s="2">
        <f>'TRB Record'!A56</f>
        <v>28</v>
      </c>
      <c r="C56" s="10">
        <f>'TRB Record'!C56</f>
        <v>0</v>
      </c>
      <c r="E56" s="64">
        <f>'% solids whole biomass'!J58</f>
        <v>0</v>
      </c>
      <c r="F56" s="2">
        <f t="shared" si="0"/>
        <v>0</v>
      </c>
      <c r="I56" s="2">
        <f t="shared" si="3"/>
        <v>0</v>
      </c>
      <c r="J56" s="12">
        <f t="shared" si="1"/>
        <v>0</v>
      </c>
      <c r="K56" s="12"/>
    </row>
    <row r="57" spans="1:11">
      <c r="A57" s="2" t="str">
        <f>'TRB Record'!A57</f>
        <v>replicate 28</v>
      </c>
      <c r="C57" s="10">
        <f>'TRB Record'!C57</f>
        <v>0</v>
      </c>
      <c r="E57" s="64">
        <f>'% solids whole biomass'!J58</f>
        <v>0</v>
      </c>
      <c r="F57" s="2">
        <f t="shared" si="0"/>
        <v>0</v>
      </c>
      <c r="I57" s="2">
        <f t="shared" si="3"/>
        <v>0</v>
      </c>
      <c r="J57" s="12">
        <f t="shared" si="1"/>
        <v>0</v>
      </c>
      <c r="K57" s="12">
        <f>AVERAGE(J56:J57)</f>
        <v>0</v>
      </c>
    </row>
    <row r="58" spans="1:11">
      <c r="A58" s="2">
        <f>'TRB Record'!A58</f>
        <v>29</v>
      </c>
      <c r="C58" s="10">
        <f>'TRB Record'!C58</f>
        <v>0</v>
      </c>
      <c r="E58" s="64">
        <f>'% solids whole biomass'!J60</f>
        <v>0</v>
      </c>
      <c r="F58" s="2">
        <f t="shared" si="0"/>
        <v>0</v>
      </c>
      <c r="I58" s="2">
        <f t="shared" si="3"/>
        <v>0</v>
      </c>
      <c r="J58" s="12">
        <f t="shared" si="1"/>
        <v>0</v>
      </c>
      <c r="K58" s="12"/>
    </row>
    <row r="59" spans="1:11">
      <c r="A59" s="2" t="str">
        <f>'TRB Record'!A59</f>
        <v>replicate 29</v>
      </c>
      <c r="C59" s="10">
        <f>'TRB Record'!C59</f>
        <v>0</v>
      </c>
      <c r="E59" s="64">
        <f>'% solids whole biomass'!J60</f>
        <v>0</v>
      </c>
      <c r="F59" s="2">
        <f t="shared" si="0"/>
        <v>0</v>
      </c>
      <c r="I59" s="2">
        <f t="shared" si="3"/>
        <v>0</v>
      </c>
      <c r="J59" s="12">
        <f t="shared" si="1"/>
        <v>0</v>
      </c>
      <c r="K59" s="12">
        <f>AVERAGE(J58:J59)</f>
        <v>0</v>
      </c>
    </row>
    <row r="60" spans="1:11">
      <c r="A60" s="2">
        <f>'TRB Record'!A60</f>
        <v>30</v>
      </c>
      <c r="C60" s="10">
        <f>'TRB Record'!C60</f>
        <v>0</v>
      </c>
      <c r="E60" s="64">
        <f>'% solids whole biomass'!J62</f>
        <v>0</v>
      </c>
      <c r="F60" s="2">
        <f t="shared" si="0"/>
        <v>0</v>
      </c>
      <c r="I60" s="2">
        <f t="shared" si="3"/>
        <v>0</v>
      </c>
      <c r="J60" s="12">
        <f t="shared" si="1"/>
        <v>0</v>
      </c>
      <c r="K60" s="12"/>
    </row>
    <row r="61" spans="1:11">
      <c r="A61" s="2" t="str">
        <f>'TRB Record'!A61</f>
        <v>replicate 30</v>
      </c>
      <c r="C61" s="10">
        <f>'TRB Record'!C61</f>
        <v>0</v>
      </c>
      <c r="E61" s="64">
        <f>'% solids whole biomass'!J62</f>
        <v>0</v>
      </c>
      <c r="F61" s="2">
        <f t="shared" si="0"/>
        <v>0</v>
      </c>
      <c r="I61" s="2">
        <f t="shared" si="3"/>
        <v>0</v>
      </c>
      <c r="J61" s="12">
        <f t="shared" si="1"/>
        <v>0</v>
      </c>
      <c r="K61" s="12">
        <f>AVERAGE(J60:J61)</f>
        <v>0</v>
      </c>
    </row>
  </sheetData>
  <sheetProtection sheet="1" objects="1" scenarios="1"/>
  <phoneticPr fontId="0" type="noConversion"/>
  <printOptions gridLines="1"/>
  <pageMargins left="0.75" right="0.75" top="1" bottom="1" header="0.5" footer="0.5"/>
  <pageSetup paperSize="0" scale="90" fitToHeight="5" orientation="landscape" horizontalDpi="4294967292" verticalDpi="4294967292"/>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7EEE-4DF0-49BE-88D5-613FBA940B21}">
  <sheetPr>
    <pageSetUpPr fitToPage="1"/>
  </sheetPr>
  <dimension ref="A1:J118"/>
  <sheetViews>
    <sheetView workbookViewId="0">
      <pane xSplit="1" ySplit="1" topLeftCell="B2" activePane="bottomRight" state="frozen"/>
      <selection pane="bottomRight" activeCell="G3" sqref="G3"/>
      <selection pane="bottomLeft" activeCell="A2" sqref="A2"/>
      <selection pane="topRight" activeCell="B1" sqref="B1"/>
    </sheetView>
  </sheetViews>
  <sheetFormatPr defaultColWidth="11.42578125" defaultRowHeight="12"/>
  <cols>
    <col min="1" max="1" width="10.85546875" style="2" customWidth="1"/>
    <col min="2" max="2" width="15.7109375" style="3" bestFit="1" customWidth="1"/>
    <col min="3" max="3" width="16.42578125" style="10" customWidth="1"/>
    <col min="4" max="4" width="9" style="20" bestFit="1" customWidth="1"/>
    <col min="5" max="5" width="8" style="6" customWidth="1"/>
    <col min="6" max="7" width="8" style="3" customWidth="1"/>
    <col min="8" max="8" width="8" style="19" customWidth="1"/>
    <col min="9" max="9" width="8" style="39" customWidth="1"/>
    <col min="10" max="10" width="8" style="2" customWidth="1"/>
    <col min="11" max="16384" width="11.42578125" style="1"/>
  </cols>
  <sheetData>
    <row r="1" spans="1:10" s="18" customFormat="1">
      <c r="B1" s="56"/>
      <c r="C1" s="56"/>
      <c r="D1" s="54" t="s">
        <v>41</v>
      </c>
      <c r="E1" s="126" t="s">
        <v>42</v>
      </c>
      <c r="F1" s="127"/>
      <c r="G1" s="127"/>
      <c r="H1" s="127"/>
      <c r="I1" s="128"/>
      <c r="J1" s="2"/>
    </row>
    <row r="2" spans="1:10" s="18" customFormat="1" ht="97.5">
      <c r="A2" s="18" t="s">
        <v>0</v>
      </c>
      <c r="B2" s="41" t="s">
        <v>43</v>
      </c>
      <c r="C2" s="22" t="s">
        <v>2</v>
      </c>
      <c r="D2" s="55" t="s">
        <v>44</v>
      </c>
      <c r="E2" s="52" t="s">
        <v>45</v>
      </c>
      <c r="F2" s="41" t="s">
        <v>46</v>
      </c>
      <c r="G2" s="41" t="s">
        <v>47</v>
      </c>
      <c r="H2" s="22" t="s">
        <v>48</v>
      </c>
      <c r="I2" s="53" t="s">
        <v>44</v>
      </c>
      <c r="J2" s="18" t="s">
        <v>49</v>
      </c>
    </row>
    <row r="3" spans="1:10">
      <c r="A3" s="2">
        <f>'TRB Record'!A2</f>
        <v>1</v>
      </c>
      <c r="C3" s="10">
        <f>'TRB Record'!C2</f>
        <v>0</v>
      </c>
      <c r="D3" s="61"/>
      <c r="E3" s="62"/>
      <c r="F3" s="63"/>
      <c r="G3" s="63"/>
      <c r="H3" s="45">
        <f>G3-E3</f>
        <v>0</v>
      </c>
      <c r="I3" s="46" t="str">
        <f>IF(F3=0,"",H3/F3*100)</f>
        <v/>
      </c>
      <c r="J3" s="42"/>
    </row>
    <row r="4" spans="1:10">
      <c r="A4" s="2" t="str">
        <f>'TRB Record'!A3</f>
        <v>replicate 1</v>
      </c>
      <c r="C4" s="10">
        <f>'TRB Record'!C3</f>
        <v>0</v>
      </c>
      <c r="D4" s="61"/>
      <c r="E4" s="62"/>
      <c r="F4" s="63"/>
      <c r="G4" s="63"/>
      <c r="H4" s="45">
        <f t="shared" ref="H4:H62" si="0">G4-E4</f>
        <v>0</v>
      </c>
      <c r="I4" s="46" t="str">
        <f t="shared" ref="I4:I62" si="1">IF(F4=0,"",H4/F4*100)</f>
        <v/>
      </c>
      <c r="J4" s="42">
        <f>IF(D3="",SUM(I3:I4)/2,AVERAGE(D3:D4))</f>
        <v>0</v>
      </c>
    </row>
    <row r="5" spans="1:10">
      <c r="A5" s="2">
        <f>'TRB Record'!A4</f>
        <v>2</v>
      </c>
      <c r="C5" s="10">
        <f>'TRB Record'!C4</f>
        <v>0</v>
      </c>
      <c r="D5" s="61"/>
      <c r="E5" s="62"/>
      <c r="F5" s="63"/>
      <c r="G5" s="63"/>
      <c r="H5" s="45">
        <f t="shared" si="0"/>
        <v>0</v>
      </c>
      <c r="I5" s="46" t="str">
        <f t="shared" si="1"/>
        <v/>
      </c>
      <c r="J5" s="42"/>
    </row>
    <row r="6" spans="1:10">
      <c r="A6" s="2" t="str">
        <f>'TRB Record'!A5</f>
        <v>replicate 2</v>
      </c>
      <c r="C6" s="10">
        <f>'TRB Record'!C5</f>
        <v>0</v>
      </c>
      <c r="D6" s="61"/>
      <c r="E6" s="62"/>
      <c r="F6" s="63"/>
      <c r="G6" s="63"/>
      <c r="H6" s="45">
        <f t="shared" si="0"/>
        <v>0</v>
      </c>
      <c r="I6" s="46" t="str">
        <f t="shared" si="1"/>
        <v/>
      </c>
      <c r="J6" s="42">
        <f>IF(D5="",SUM(I5:I6)/2,AVERAGE(D5:D6))</f>
        <v>0</v>
      </c>
    </row>
    <row r="7" spans="1:10">
      <c r="A7" s="2">
        <f>'TRB Record'!A6</f>
        <v>3</v>
      </c>
      <c r="C7" s="10">
        <f>'TRB Record'!C6</f>
        <v>0</v>
      </c>
      <c r="D7" s="61"/>
      <c r="E7" s="62"/>
      <c r="F7" s="63"/>
      <c r="G7" s="63"/>
      <c r="H7" s="45">
        <f t="shared" si="0"/>
        <v>0</v>
      </c>
      <c r="I7" s="46" t="str">
        <f t="shared" si="1"/>
        <v/>
      </c>
      <c r="J7" s="42"/>
    </row>
    <row r="8" spans="1:10">
      <c r="A8" s="2" t="str">
        <f>'TRB Record'!A7</f>
        <v>replicate 3</v>
      </c>
      <c r="C8" s="10">
        <f>'TRB Record'!C7</f>
        <v>0</v>
      </c>
      <c r="D8" s="61"/>
      <c r="E8" s="62"/>
      <c r="F8" s="63"/>
      <c r="G8" s="63"/>
      <c r="H8" s="45">
        <f t="shared" si="0"/>
        <v>0</v>
      </c>
      <c r="I8" s="46" t="str">
        <f t="shared" si="1"/>
        <v/>
      </c>
      <c r="J8" s="42">
        <f>IF(D7="",SUM(I7:I8)/2,AVERAGE(D7:D8))</f>
        <v>0</v>
      </c>
    </row>
    <row r="9" spans="1:10">
      <c r="A9" s="2">
        <f>'TRB Record'!A8</f>
        <v>4</v>
      </c>
      <c r="C9" s="10">
        <f>'TRB Record'!C8</f>
        <v>0</v>
      </c>
      <c r="D9" s="61"/>
      <c r="E9" s="62"/>
      <c r="F9" s="63"/>
      <c r="G9" s="63"/>
      <c r="H9" s="45">
        <f t="shared" si="0"/>
        <v>0</v>
      </c>
      <c r="I9" s="46" t="str">
        <f t="shared" si="1"/>
        <v/>
      </c>
      <c r="J9" s="42"/>
    </row>
    <row r="10" spans="1:10">
      <c r="A10" s="2" t="str">
        <f>'TRB Record'!A9</f>
        <v>replicate 4</v>
      </c>
      <c r="C10" s="10">
        <f>'TRB Record'!C9</f>
        <v>0</v>
      </c>
      <c r="D10" s="61"/>
      <c r="E10" s="62"/>
      <c r="F10" s="63"/>
      <c r="G10" s="63"/>
      <c r="H10" s="45">
        <f t="shared" si="0"/>
        <v>0</v>
      </c>
      <c r="I10" s="46" t="str">
        <f t="shared" si="1"/>
        <v/>
      </c>
      <c r="J10" s="42">
        <f>IF(D9="",SUM(I9:I10)/2,AVERAGE(D9:D10))</f>
        <v>0</v>
      </c>
    </row>
    <row r="11" spans="1:10">
      <c r="A11" s="2">
        <f>'TRB Record'!A10</f>
        <v>5</v>
      </c>
      <c r="C11" s="10">
        <f>'TRB Record'!C10</f>
        <v>0</v>
      </c>
      <c r="D11" s="61"/>
      <c r="E11" s="62"/>
      <c r="F11" s="63"/>
      <c r="G11" s="63"/>
      <c r="H11" s="45">
        <f t="shared" si="0"/>
        <v>0</v>
      </c>
      <c r="I11" s="46" t="str">
        <f t="shared" si="1"/>
        <v/>
      </c>
      <c r="J11" s="42"/>
    </row>
    <row r="12" spans="1:10">
      <c r="A12" s="2" t="str">
        <f>'TRB Record'!A11</f>
        <v>replicate 5</v>
      </c>
      <c r="C12" s="10">
        <f>'TRB Record'!C11</f>
        <v>0</v>
      </c>
      <c r="D12" s="61"/>
      <c r="E12" s="62"/>
      <c r="F12" s="63"/>
      <c r="G12" s="63"/>
      <c r="H12" s="45">
        <f t="shared" si="0"/>
        <v>0</v>
      </c>
      <c r="I12" s="46" t="str">
        <f t="shared" si="1"/>
        <v/>
      </c>
      <c r="J12" s="42">
        <f>IF(D11="",SUM(I11:I12)/2,AVERAGE(D11:D12))</f>
        <v>0</v>
      </c>
    </row>
    <row r="13" spans="1:10">
      <c r="A13" s="2">
        <f>'TRB Record'!A12</f>
        <v>6</v>
      </c>
      <c r="C13" s="10">
        <f>'TRB Record'!C12</f>
        <v>0</v>
      </c>
      <c r="D13" s="61"/>
      <c r="E13" s="62"/>
      <c r="F13" s="63"/>
      <c r="G13" s="63"/>
      <c r="H13" s="45">
        <f t="shared" si="0"/>
        <v>0</v>
      </c>
      <c r="I13" s="46" t="str">
        <f t="shared" si="1"/>
        <v/>
      </c>
      <c r="J13" s="42"/>
    </row>
    <row r="14" spans="1:10">
      <c r="A14" s="2" t="str">
        <f>'TRB Record'!A13</f>
        <v>replicate 6</v>
      </c>
      <c r="C14" s="10">
        <f>'TRB Record'!C13</f>
        <v>0</v>
      </c>
      <c r="D14" s="61"/>
      <c r="E14" s="62"/>
      <c r="F14" s="63"/>
      <c r="G14" s="63"/>
      <c r="H14" s="45">
        <f t="shared" si="0"/>
        <v>0</v>
      </c>
      <c r="I14" s="46" t="str">
        <f t="shared" si="1"/>
        <v/>
      </c>
      <c r="J14" s="42">
        <f>IF(D13="",SUM(I13:I14)/2,AVERAGE(D13:D14))</f>
        <v>0</v>
      </c>
    </row>
    <row r="15" spans="1:10">
      <c r="A15" s="2">
        <f>'TRB Record'!A14</f>
        <v>7</v>
      </c>
      <c r="C15" s="10">
        <f>'TRB Record'!C14</f>
        <v>0</v>
      </c>
      <c r="D15" s="61"/>
      <c r="E15" s="62"/>
      <c r="F15" s="63"/>
      <c r="G15" s="63"/>
      <c r="H15" s="45">
        <f t="shared" si="0"/>
        <v>0</v>
      </c>
      <c r="I15" s="46" t="str">
        <f t="shared" si="1"/>
        <v/>
      </c>
      <c r="J15" s="42"/>
    </row>
    <row r="16" spans="1:10">
      <c r="A16" s="2" t="str">
        <f>'TRB Record'!A15</f>
        <v>replicate 7</v>
      </c>
      <c r="C16" s="10">
        <f>'TRB Record'!C15</f>
        <v>0</v>
      </c>
      <c r="D16" s="61"/>
      <c r="E16" s="62"/>
      <c r="F16" s="63"/>
      <c r="G16" s="63"/>
      <c r="H16" s="45">
        <f t="shared" si="0"/>
        <v>0</v>
      </c>
      <c r="I16" s="46" t="str">
        <f t="shared" si="1"/>
        <v/>
      </c>
      <c r="J16" s="42">
        <f>IF(D15="",SUM(I15:I16)/2,AVERAGE(D15:D16))</f>
        <v>0</v>
      </c>
    </row>
    <row r="17" spans="1:10">
      <c r="A17" s="2">
        <f>'TRB Record'!A16</f>
        <v>8</v>
      </c>
      <c r="C17" s="10">
        <f>'TRB Record'!C16</f>
        <v>0</v>
      </c>
      <c r="D17" s="61"/>
      <c r="E17" s="62"/>
      <c r="F17" s="63"/>
      <c r="G17" s="63"/>
      <c r="H17" s="45">
        <f t="shared" si="0"/>
        <v>0</v>
      </c>
      <c r="I17" s="46" t="str">
        <f t="shared" si="1"/>
        <v/>
      </c>
      <c r="J17" s="42"/>
    </row>
    <row r="18" spans="1:10">
      <c r="A18" s="2" t="str">
        <f>'TRB Record'!A17</f>
        <v>replicate 8</v>
      </c>
      <c r="C18" s="10">
        <f>'TRB Record'!C17</f>
        <v>0</v>
      </c>
      <c r="D18" s="61"/>
      <c r="E18" s="62"/>
      <c r="F18" s="63"/>
      <c r="G18" s="63"/>
      <c r="H18" s="45">
        <f t="shared" si="0"/>
        <v>0</v>
      </c>
      <c r="I18" s="46" t="str">
        <f t="shared" si="1"/>
        <v/>
      </c>
      <c r="J18" s="42">
        <f>IF(D17="",SUM(I17:I18)/2,AVERAGE(D17:D18))</f>
        <v>0</v>
      </c>
    </row>
    <row r="19" spans="1:10">
      <c r="A19" s="2">
        <f>'TRB Record'!A18</f>
        <v>9</v>
      </c>
      <c r="C19" s="10">
        <f>'TRB Record'!C18</f>
        <v>0</v>
      </c>
      <c r="D19" s="61"/>
      <c r="E19" s="62"/>
      <c r="F19" s="63"/>
      <c r="G19" s="63"/>
      <c r="H19" s="45">
        <f t="shared" si="0"/>
        <v>0</v>
      </c>
      <c r="I19" s="46" t="str">
        <f t="shared" si="1"/>
        <v/>
      </c>
      <c r="J19" s="42"/>
    </row>
    <row r="20" spans="1:10">
      <c r="A20" s="2" t="str">
        <f>'TRB Record'!A19</f>
        <v>replicate 9</v>
      </c>
      <c r="C20" s="10">
        <f>'TRB Record'!C19</f>
        <v>0</v>
      </c>
      <c r="D20" s="61"/>
      <c r="E20" s="62"/>
      <c r="F20" s="63"/>
      <c r="G20" s="63"/>
      <c r="H20" s="45">
        <f t="shared" si="0"/>
        <v>0</v>
      </c>
      <c r="I20" s="46" t="str">
        <f t="shared" si="1"/>
        <v/>
      </c>
      <c r="J20" s="42">
        <f>IF(D19="",SUM(I19:I20)/2,AVERAGE(D19:D20))</f>
        <v>0</v>
      </c>
    </row>
    <row r="21" spans="1:10">
      <c r="A21" s="2">
        <f>'TRB Record'!A20</f>
        <v>10</v>
      </c>
      <c r="C21" s="10">
        <f>'TRB Record'!C20</f>
        <v>0</v>
      </c>
      <c r="D21" s="61"/>
      <c r="E21" s="62"/>
      <c r="F21" s="63"/>
      <c r="G21" s="63"/>
      <c r="H21" s="45">
        <f t="shared" si="0"/>
        <v>0</v>
      </c>
      <c r="I21" s="46" t="str">
        <f t="shared" si="1"/>
        <v/>
      </c>
      <c r="J21" s="42"/>
    </row>
    <row r="22" spans="1:10">
      <c r="A22" s="2" t="str">
        <f>'TRB Record'!A21</f>
        <v>replicate 10</v>
      </c>
      <c r="C22" s="10">
        <f>'TRB Record'!C21</f>
        <v>0</v>
      </c>
      <c r="D22" s="61"/>
      <c r="E22" s="62"/>
      <c r="F22" s="63"/>
      <c r="G22" s="63"/>
      <c r="H22" s="45">
        <f t="shared" si="0"/>
        <v>0</v>
      </c>
      <c r="I22" s="46" t="str">
        <f t="shared" si="1"/>
        <v/>
      </c>
      <c r="J22" s="42">
        <f>IF(D21="",SUM(I21:I22)/2,AVERAGE(D21:D22))</f>
        <v>0</v>
      </c>
    </row>
    <row r="23" spans="1:10">
      <c r="A23" s="2">
        <f>'TRB Record'!A22</f>
        <v>11</v>
      </c>
      <c r="C23" s="10">
        <f>'TRB Record'!C22</f>
        <v>0</v>
      </c>
      <c r="D23" s="61"/>
      <c r="E23" s="62"/>
      <c r="F23" s="63"/>
      <c r="G23" s="63"/>
      <c r="H23" s="45">
        <f t="shared" si="0"/>
        <v>0</v>
      </c>
      <c r="I23" s="46" t="str">
        <f t="shared" si="1"/>
        <v/>
      </c>
      <c r="J23" s="42"/>
    </row>
    <row r="24" spans="1:10">
      <c r="A24" s="2" t="str">
        <f>'TRB Record'!A23</f>
        <v>replicate 11</v>
      </c>
      <c r="C24" s="10">
        <f>'TRB Record'!C23</f>
        <v>0</v>
      </c>
      <c r="D24" s="61"/>
      <c r="E24" s="62"/>
      <c r="F24" s="63"/>
      <c r="G24" s="63"/>
      <c r="H24" s="45">
        <f t="shared" si="0"/>
        <v>0</v>
      </c>
      <c r="I24" s="46" t="str">
        <f t="shared" si="1"/>
        <v/>
      </c>
      <c r="J24" s="42">
        <f>IF(D23="",SUM(I23:I24)/2,AVERAGE(D23:D24))</f>
        <v>0</v>
      </c>
    </row>
    <row r="25" spans="1:10">
      <c r="A25" s="2">
        <f>'TRB Record'!A24</f>
        <v>12</v>
      </c>
      <c r="C25" s="10">
        <f>'TRB Record'!C24</f>
        <v>0</v>
      </c>
      <c r="D25" s="61"/>
      <c r="E25" s="62"/>
      <c r="F25" s="63"/>
      <c r="G25" s="63"/>
      <c r="H25" s="45">
        <f t="shared" si="0"/>
        <v>0</v>
      </c>
      <c r="I25" s="46" t="str">
        <f t="shared" si="1"/>
        <v/>
      </c>
      <c r="J25" s="42"/>
    </row>
    <row r="26" spans="1:10">
      <c r="A26" s="2" t="str">
        <f>'TRB Record'!A25</f>
        <v>replicate 12</v>
      </c>
      <c r="C26" s="10">
        <f>'TRB Record'!C25</f>
        <v>0</v>
      </c>
      <c r="D26" s="61"/>
      <c r="E26" s="62"/>
      <c r="F26" s="63"/>
      <c r="G26" s="63"/>
      <c r="H26" s="45">
        <f t="shared" si="0"/>
        <v>0</v>
      </c>
      <c r="I26" s="46" t="str">
        <f t="shared" si="1"/>
        <v/>
      </c>
      <c r="J26" s="42">
        <f>IF(D25="",SUM(I25:I26)/2,AVERAGE(D25:D26))</f>
        <v>0</v>
      </c>
    </row>
    <row r="27" spans="1:10">
      <c r="A27" s="2">
        <f>'TRB Record'!A26</f>
        <v>13</v>
      </c>
      <c r="C27" s="10">
        <f>'TRB Record'!C26</f>
        <v>0</v>
      </c>
      <c r="D27" s="61"/>
      <c r="E27" s="62"/>
      <c r="F27" s="63"/>
      <c r="G27" s="63"/>
      <c r="H27" s="45">
        <f t="shared" si="0"/>
        <v>0</v>
      </c>
      <c r="I27" s="46" t="str">
        <f t="shared" si="1"/>
        <v/>
      </c>
      <c r="J27" s="42"/>
    </row>
    <row r="28" spans="1:10">
      <c r="A28" s="2" t="str">
        <f>'TRB Record'!A27</f>
        <v>replicate 13</v>
      </c>
      <c r="C28" s="10">
        <f>'TRB Record'!C27</f>
        <v>0</v>
      </c>
      <c r="D28" s="61"/>
      <c r="E28" s="62"/>
      <c r="F28" s="63"/>
      <c r="G28" s="63"/>
      <c r="H28" s="45">
        <f t="shared" si="0"/>
        <v>0</v>
      </c>
      <c r="I28" s="46" t="str">
        <f t="shared" si="1"/>
        <v/>
      </c>
      <c r="J28" s="42">
        <f>IF(D27="",SUM(I27:I28)/2,AVERAGE(D27:D28))</f>
        <v>0</v>
      </c>
    </row>
    <row r="29" spans="1:10">
      <c r="A29" s="2">
        <f>'TRB Record'!A28</f>
        <v>14</v>
      </c>
      <c r="C29" s="10">
        <f>'TRB Record'!C28</f>
        <v>0</v>
      </c>
      <c r="D29" s="61"/>
      <c r="E29" s="62"/>
      <c r="F29" s="63"/>
      <c r="G29" s="63"/>
      <c r="H29" s="45">
        <f t="shared" si="0"/>
        <v>0</v>
      </c>
      <c r="I29" s="46" t="str">
        <f t="shared" si="1"/>
        <v/>
      </c>
      <c r="J29" s="42"/>
    </row>
    <row r="30" spans="1:10">
      <c r="A30" s="2" t="str">
        <f>'TRB Record'!A29</f>
        <v>replicate 14</v>
      </c>
      <c r="C30" s="10">
        <f>'TRB Record'!C29</f>
        <v>0</v>
      </c>
      <c r="D30" s="61"/>
      <c r="E30" s="62"/>
      <c r="F30" s="63"/>
      <c r="G30" s="63"/>
      <c r="H30" s="45">
        <f t="shared" si="0"/>
        <v>0</v>
      </c>
      <c r="I30" s="46" t="str">
        <f t="shared" si="1"/>
        <v/>
      </c>
      <c r="J30" s="42">
        <f>IF(D29="",SUM(I29:I30)/2,AVERAGE(D29:D30))</f>
        <v>0</v>
      </c>
    </row>
    <row r="31" spans="1:10">
      <c r="A31" s="2">
        <f>'TRB Record'!A30</f>
        <v>15</v>
      </c>
      <c r="C31" s="10">
        <f>'TRB Record'!C30</f>
        <v>0</v>
      </c>
      <c r="D31" s="61"/>
      <c r="E31" s="62"/>
      <c r="F31" s="63"/>
      <c r="G31" s="63"/>
      <c r="H31" s="45">
        <f t="shared" si="0"/>
        <v>0</v>
      </c>
      <c r="I31" s="46" t="str">
        <f t="shared" si="1"/>
        <v/>
      </c>
      <c r="J31" s="42"/>
    </row>
    <row r="32" spans="1:10">
      <c r="A32" s="2" t="str">
        <f>'TRB Record'!A31</f>
        <v>replicate 15</v>
      </c>
      <c r="C32" s="10">
        <f>'TRB Record'!C31</f>
        <v>0</v>
      </c>
      <c r="D32" s="61"/>
      <c r="E32" s="62"/>
      <c r="F32" s="63"/>
      <c r="G32" s="63"/>
      <c r="H32" s="45">
        <f t="shared" si="0"/>
        <v>0</v>
      </c>
      <c r="I32" s="46" t="str">
        <f t="shared" si="1"/>
        <v/>
      </c>
      <c r="J32" s="42">
        <f>IF(D31="",SUM(I31:I32)/2,AVERAGE(D31:D32))</f>
        <v>0</v>
      </c>
    </row>
    <row r="33" spans="1:10">
      <c r="A33" s="2">
        <f>'TRB Record'!A32</f>
        <v>16</v>
      </c>
      <c r="C33" s="10">
        <f>'TRB Record'!C32</f>
        <v>0</v>
      </c>
      <c r="D33" s="61"/>
      <c r="E33" s="62"/>
      <c r="F33" s="63"/>
      <c r="G33" s="63"/>
      <c r="H33" s="45">
        <f t="shared" si="0"/>
        <v>0</v>
      </c>
      <c r="I33" s="46" t="str">
        <f t="shared" si="1"/>
        <v/>
      </c>
      <c r="J33" s="42"/>
    </row>
    <row r="34" spans="1:10">
      <c r="A34" s="2" t="str">
        <f>'TRB Record'!A33</f>
        <v>replicate 16</v>
      </c>
      <c r="C34" s="10">
        <f>'TRB Record'!C33</f>
        <v>0</v>
      </c>
      <c r="D34" s="61"/>
      <c r="E34" s="62"/>
      <c r="F34" s="63"/>
      <c r="G34" s="63"/>
      <c r="H34" s="45">
        <f t="shared" si="0"/>
        <v>0</v>
      </c>
      <c r="I34" s="46" t="str">
        <f t="shared" si="1"/>
        <v/>
      </c>
      <c r="J34" s="42">
        <f>IF(D33="",SUM(I33:I34)/2,AVERAGE(D33:D34))</f>
        <v>0</v>
      </c>
    </row>
    <row r="35" spans="1:10">
      <c r="A35" s="2">
        <f>'TRB Record'!A34</f>
        <v>17</v>
      </c>
      <c r="C35" s="10">
        <f>'TRB Record'!C34</f>
        <v>0</v>
      </c>
      <c r="D35" s="61"/>
      <c r="E35" s="62"/>
      <c r="F35" s="63"/>
      <c r="G35" s="63"/>
      <c r="H35" s="45">
        <f t="shared" si="0"/>
        <v>0</v>
      </c>
      <c r="I35" s="46" t="str">
        <f t="shared" si="1"/>
        <v/>
      </c>
      <c r="J35" s="42"/>
    </row>
    <row r="36" spans="1:10">
      <c r="A36" s="2" t="str">
        <f>'TRB Record'!A35</f>
        <v>replicate 17</v>
      </c>
      <c r="C36" s="10">
        <f>'TRB Record'!C35</f>
        <v>0</v>
      </c>
      <c r="D36" s="61"/>
      <c r="E36" s="62"/>
      <c r="F36" s="63"/>
      <c r="G36" s="63"/>
      <c r="H36" s="45">
        <f t="shared" si="0"/>
        <v>0</v>
      </c>
      <c r="I36" s="46" t="str">
        <f t="shared" si="1"/>
        <v/>
      </c>
      <c r="J36" s="42">
        <f>IF(D35="",SUM(I35:I36)/2,AVERAGE(D35:D36))</f>
        <v>0</v>
      </c>
    </row>
    <row r="37" spans="1:10">
      <c r="A37" s="2">
        <f>'TRB Record'!A36</f>
        <v>18</v>
      </c>
      <c r="C37" s="10">
        <f>'TRB Record'!C36</f>
        <v>0</v>
      </c>
      <c r="D37" s="61"/>
      <c r="E37" s="62"/>
      <c r="F37" s="63"/>
      <c r="G37" s="63"/>
      <c r="H37" s="45">
        <f t="shared" si="0"/>
        <v>0</v>
      </c>
      <c r="I37" s="46" t="str">
        <f t="shared" si="1"/>
        <v/>
      </c>
      <c r="J37" s="42"/>
    </row>
    <row r="38" spans="1:10">
      <c r="A38" s="2" t="str">
        <f>'TRB Record'!A37</f>
        <v>replicate 18</v>
      </c>
      <c r="C38" s="10">
        <f>'TRB Record'!C37</f>
        <v>0</v>
      </c>
      <c r="D38" s="61"/>
      <c r="E38" s="62"/>
      <c r="F38" s="63"/>
      <c r="G38" s="63"/>
      <c r="H38" s="45">
        <f t="shared" si="0"/>
        <v>0</v>
      </c>
      <c r="I38" s="46" t="str">
        <f t="shared" si="1"/>
        <v/>
      </c>
      <c r="J38" s="42">
        <f>IF(D37="",SUM(I37:I38)/2,AVERAGE(D37:D38))</f>
        <v>0</v>
      </c>
    </row>
    <row r="39" spans="1:10">
      <c r="A39" s="2">
        <f>'TRB Record'!A38</f>
        <v>19</v>
      </c>
      <c r="C39" s="10">
        <f>'TRB Record'!C38</f>
        <v>0</v>
      </c>
      <c r="D39" s="61"/>
      <c r="E39" s="62"/>
      <c r="F39" s="63"/>
      <c r="G39" s="63"/>
      <c r="H39" s="45">
        <f t="shared" si="0"/>
        <v>0</v>
      </c>
      <c r="I39" s="46" t="str">
        <f t="shared" si="1"/>
        <v/>
      </c>
      <c r="J39" s="42"/>
    </row>
    <row r="40" spans="1:10">
      <c r="A40" s="2" t="str">
        <f>'TRB Record'!A39</f>
        <v>replicate 19</v>
      </c>
      <c r="C40" s="10">
        <f>'TRB Record'!C39</f>
        <v>0</v>
      </c>
      <c r="D40" s="61"/>
      <c r="E40" s="62"/>
      <c r="F40" s="63"/>
      <c r="G40" s="63"/>
      <c r="H40" s="45">
        <f t="shared" si="0"/>
        <v>0</v>
      </c>
      <c r="I40" s="46" t="str">
        <f t="shared" si="1"/>
        <v/>
      </c>
      <c r="J40" s="42">
        <f>IF(D39="",SUM(I39:I40)/2,AVERAGE(D39:D40))</f>
        <v>0</v>
      </c>
    </row>
    <row r="41" spans="1:10">
      <c r="A41" s="2">
        <f>'TRB Record'!A40</f>
        <v>20</v>
      </c>
      <c r="C41" s="10">
        <f>'TRB Record'!C40</f>
        <v>0</v>
      </c>
      <c r="D41" s="61"/>
      <c r="E41" s="62"/>
      <c r="F41" s="63"/>
      <c r="G41" s="63"/>
      <c r="H41" s="45">
        <f t="shared" si="0"/>
        <v>0</v>
      </c>
      <c r="I41" s="46" t="str">
        <f t="shared" si="1"/>
        <v/>
      </c>
      <c r="J41" s="42"/>
    </row>
    <row r="42" spans="1:10">
      <c r="A42" s="2" t="str">
        <f>'TRB Record'!A41</f>
        <v>replicate 20</v>
      </c>
      <c r="C42" s="10">
        <f>'TRB Record'!C41</f>
        <v>0</v>
      </c>
      <c r="D42" s="61"/>
      <c r="E42" s="62"/>
      <c r="F42" s="63"/>
      <c r="G42" s="63"/>
      <c r="H42" s="45">
        <f t="shared" si="0"/>
        <v>0</v>
      </c>
      <c r="I42" s="46" t="str">
        <f t="shared" si="1"/>
        <v/>
      </c>
      <c r="J42" s="42">
        <f>IF(D41="",SUM(I41:I42)/2,AVERAGE(D41:D42))</f>
        <v>0</v>
      </c>
    </row>
    <row r="43" spans="1:10">
      <c r="A43" s="2">
        <f>'TRB Record'!A42</f>
        <v>21</v>
      </c>
      <c r="C43" s="10">
        <f>'TRB Record'!C42</f>
        <v>0</v>
      </c>
      <c r="D43" s="61"/>
      <c r="E43" s="62"/>
      <c r="F43" s="63"/>
      <c r="G43" s="63"/>
      <c r="H43" s="45">
        <f t="shared" si="0"/>
        <v>0</v>
      </c>
      <c r="I43" s="46" t="str">
        <f t="shared" si="1"/>
        <v/>
      </c>
      <c r="J43" s="42"/>
    </row>
    <row r="44" spans="1:10">
      <c r="A44" s="2" t="str">
        <f>'TRB Record'!A43</f>
        <v>replicate 21</v>
      </c>
      <c r="C44" s="10">
        <f>'TRB Record'!C43</f>
        <v>0</v>
      </c>
      <c r="D44" s="61"/>
      <c r="E44" s="62"/>
      <c r="F44" s="63"/>
      <c r="G44" s="63"/>
      <c r="H44" s="45">
        <f t="shared" si="0"/>
        <v>0</v>
      </c>
      <c r="I44" s="46" t="str">
        <f t="shared" si="1"/>
        <v/>
      </c>
      <c r="J44" s="42">
        <f>IF(D43="",SUM(I43:I44)/2,AVERAGE(D43:D44))</f>
        <v>0</v>
      </c>
    </row>
    <row r="45" spans="1:10">
      <c r="A45" s="2">
        <f>'TRB Record'!A44</f>
        <v>22</v>
      </c>
      <c r="C45" s="10">
        <f>'TRB Record'!C44</f>
        <v>0</v>
      </c>
      <c r="D45" s="61"/>
      <c r="E45" s="62"/>
      <c r="F45" s="63"/>
      <c r="G45" s="63"/>
      <c r="H45" s="45">
        <f t="shared" si="0"/>
        <v>0</v>
      </c>
      <c r="I45" s="46" t="str">
        <f t="shared" si="1"/>
        <v/>
      </c>
      <c r="J45" s="42"/>
    </row>
    <row r="46" spans="1:10">
      <c r="A46" s="2" t="str">
        <f>'TRB Record'!A45</f>
        <v>replicate 22</v>
      </c>
      <c r="C46" s="10">
        <f>'TRB Record'!C45</f>
        <v>0</v>
      </c>
      <c r="D46" s="61"/>
      <c r="E46" s="62"/>
      <c r="F46" s="63"/>
      <c r="G46" s="63"/>
      <c r="H46" s="45">
        <f t="shared" si="0"/>
        <v>0</v>
      </c>
      <c r="I46" s="46" t="str">
        <f t="shared" si="1"/>
        <v/>
      </c>
      <c r="J46" s="42">
        <f>IF(D45="",SUM(I45:I46)/2,AVERAGE(D45:D46))</f>
        <v>0</v>
      </c>
    </row>
    <row r="47" spans="1:10">
      <c r="A47" s="2">
        <f>'TRB Record'!A46</f>
        <v>23</v>
      </c>
      <c r="C47" s="10">
        <f>'TRB Record'!C46</f>
        <v>0</v>
      </c>
      <c r="D47" s="61"/>
      <c r="E47" s="62"/>
      <c r="F47" s="63"/>
      <c r="G47" s="63"/>
      <c r="H47" s="45">
        <f t="shared" si="0"/>
        <v>0</v>
      </c>
      <c r="I47" s="46" t="str">
        <f t="shared" si="1"/>
        <v/>
      </c>
      <c r="J47" s="42"/>
    </row>
    <row r="48" spans="1:10">
      <c r="A48" s="2" t="str">
        <f>'TRB Record'!A47</f>
        <v>replicate 23</v>
      </c>
      <c r="C48" s="10">
        <f>'TRB Record'!C47</f>
        <v>0</v>
      </c>
      <c r="D48" s="61"/>
      <c r="E48" s="62"/>
      <c r="F48" s="63"/>
      <c r="G48" s="63"/>
      <c r="H48" s="45">
        <f t="shared" si="0"/>
        <v>0</v>
      </c>
      <c r="I48" s="46" t="str">
        <f t="shared" si="1"/>
        <v/>
      </c>
      <c r="J48" s="42">
        <f>IF(D47="",SUM(I47:I48)/2,AVERAGE(D47:D48))</f>
        <v>0</v>
      </c>
    </row>
    <row r="49" spans="1:10">
      <c r="A49" s="2">
        <f>'TRB Record'!A48</f>
        <v>24</v>
      </c>
      <c r="C49" s="10">
        <f>'TRB Record'!C48</f>
        <v>0</v>
      </c>
      <c r="D49" s="61"/>
      <c r="E49" s="62"/>
      <c r="F49" s="63"/>
      <c r="G49" s="63"/>
      <c r="H49" s="45">
        <f t="shared" si="0"/>
        <v>0</v>
      </c>
      <c r="I49" s="46" t="str">
        <f t="shared" si="1"/>
        <v/>
      </c>
      <c r="J49" s="42"/>
    </row>
    <row r="50" spans="1:10">
      <c r="A50" s="2" t="str">
        <f>'TRB Record'!A49</f>
        <v>replicate 24</v>
      </c>
      <c r="C50" s="10">
        <f>'TRB Record'!C49</f>
        <v>0</v>
      </c>
      <c r="D50" s="61"/>
      <c r="E50" s="62"/>
      <c r="F50" s="63"/>
      <c r="G50" s="63"/>
      <c r="H50" s="45">
        <f t="shared" si="0"/>
        <v>0</v>
      </c>
      <c r="I50" s="46" t="str">
        <f t="shared" si="1"/>
        <v/>
      </c>
      <c r="J50" s="42">
        <f>IF(D49="",SUM(I49:I50)/2,AVERAGE(D49:D50))</f>
        <v>0</v>
      </c>
    </row>
    <row r="51" spans="1:10">
      <c r="A51" s="2">
        <f>'TRB Record'!A50</f>
        <v>25</v>
      </c>
      <c r="C51" s="10">
        <f>'TRB Record'!C50</f>
        <v>0</v>
      </c>
      <c r="D51" s="61"/>
      <c r="E51" s="62"/>
      <c r="F51" s="63"/>
      <c r="G51" s="63"/>
      <c r="H51" s="45">
        <f t="shared" si="0"/>
        <v>0</v>
      </c>
      <c r="I51" s="46" t="str">
        <f t="shared" si="1"/>
        <v/>
      </c>
      <c r="J51" s="42"/>
    </row>
    <row r="52" spans="1:10">
      <c r="A52" s="2" t="str">
        <f>'TRB Record'!A51</f>
        <v>replicate 25</v>
      </c>
      <c r="C52" s="10">
        <f>'TRB Record'!C51</f>
        <v>0</v>
      </c>
      <c r="D52" s="61"/>
      <c r="E52" s="62"/>
      <c r="F52" s="63"/>
      <c r="G52" s="63"/>
      <c r="H52" s="45">
        <f t="shared" si="0"/>
        <v>0</v>
      </c>
      <c r="I52" s="46" t="str">
        <f t="shared" si="1"/>
        <v/>
      </c>
      <c r="J52" s="42">
        <f>IF(D51="",SUM(I51:I52)/2,AVERAGE(D51:D52))</f>
        <v>0</v>
      </c>
    </row>
    <row r="53" spans="1:10">
      <c r="A53" s="2">
        <f>'TRB Record'!A52</f>
        <v>26</v>
      </c>
      <c r="C53" s="10">
        <f>'TRB Record'!C52</f>
        <v>0</v>
      </c>
      <c r="D53" s="61"/>
      <c r="E53" s="62"/>
      <c r="F53" s="63"/>
      <c r="G53" s="63"/>
      <c r="H53" s="45">
        <f t="shared" si="0"/>
        <v>0</v>
      </c>
      <c r="I53" s="46" t="str">
        <f t="shared" si="1"/>
        <v/>
      </c>
      <c r="J53" s="42"/>
    </row>
    <row r="54" spans="1:10">
      <c r="A54" s="2" t="str">
        <f>'TRB Record'!A53</f>
        <v>replicate 26</v>
      </c>
      <c r="C54" s="10">
        <f>'TRB Record'!C53</f>
        <v>0</v>
      </c>
      <c r="D54" s="61"/>
      <c r="E54" s="62"/>
      <c r="F54" s="63"/>
      <c r="G54" s="63"/>
      <c r="H54" s="45">
        <f t="shared" si="0"/>
        <v>0</v>
      </c>
      <c r="I54" s="46" t="str">
        <f t="shared" si="1"/>
        <v/>
      </c>
      <c r="J54" s="42">
        <f>IF(D53="",SUM(I53:I54)/2,AVERAGE(D53:D54))</f>
        <v>0</v>
      </c>
    </row>
    <row r="55" spans="1:10">
      <c r="A55" s="2">
        <f>'TRB Record'!A54</f>
        <v>27</v>
      </c>
      <c r="C55" s="10">
        <f>'TRB Record'!C54</f>
        <v>0</v>
      </c>
      <c r="D55" s="61"/>
      <c r="E55" s="62"/>
      <c r="F55" s="63"/>
      <c r="G55" s="63"/>
      <c r="H55" s="45">
        <f t="shared" si="0"/>
        <v>0</v>
      </c>
      <c r="I55" s="46" t="str">
        <f t="shared" si="1"/>
        <v/>
      </c>
      <c r="J55" s="42"/>
    </row>
    <row r="56" spans="1:10">
      <c r="A56" s="2" t="str">
        <f>'TRB Record'!A55</f>
        <v>replicate 27</v>
      </c>
      <c r="C56" s="10">
        <f>'TRB Record'!C55</f>
        <v>0</v>
      </c>
      <c r="D56" s="61"/>
      <c r="E56" s="62"/>
      <c r="F56" s="63"/>
      <c r="G56" s="63"/>
      <c r="H56" s="45">
        <f t="shared" si="0"/>
        <v>0</v>
      </c>
      <c r="I56" s="46" t="str">
        <f t="shared" si="1"/>
        <v/>
      </c>
      <c r="J56" s="42">
        <f>IF(D55="",SUM(I55:I56)/2,AVERAGE(D55:D56))</f>
        <v>0</v>
      </c>
    </row>
    <row r="57" spans="1:10">
      <c r="A57" s="2">
        <f>'TRB Record'!A56</f>
        <v>28</v>
      </c>
      <c r="C57" s="10">
        <f>'TRB Record'!C56</f>
        <v>0</v>
      </c>
      <c r="D57" s="61"/>
      <c r="E57" s="62"/>
      <c r="F57" s="63"/>
      <c r="G57" s="63"/>
      <c r="H57" s="45">
        <f t="shared" si="0"/>
        <v>0</v>
      </c>
      <c r="I57" s="46" t="str">
        <f t="shared" si="1"/>
        <v/>
      </c>
      <c r="J57" s="42"/>
    </row>
    <row r="58" spans="1:10">
      <c r="A58" s="2" t="str">
        <f>'TRB Record'!A57</f>
        <v>replicate 28</v>
      </c>
      <c r="C58" s="10">
        <f>'TRB Record'!C57</f>
        <v>0</v>
      </c>
      <c r="D58" s="61"/>
      <c r="E58" s="62"/>
      <c r="F58" s="63"/>
      <c r="G58" s="63"/>
      <c r="H58" s="45">
        <f t="shared" si="0"/>
        <v>0</v>
      </c>
      <c r="I58" s="46" t="str">
        <f t="shared" si="1"/>
        <v/>
      </c>
      <c r="J58" s="42">
        <f>IF(D57="",SUM(I57:I58)/2,AVERAGE(D57:D58))</f>
        <v>0</v>
      </c>
    </row>
    <row r="59" spans="1:10">
      <c r="A59" s="2">
        <f>'TRB Record'!A58</f>
        <v>29</v>
      </c>
      <c r="C59" s="10">
        <f>'TRB Record'!C58</f>
        <v>0</v>
      </c>
      <c r="D59" s="61"/>
      <c r="E59" s="62"/>
      <c r="F59" s="63"/>
      <c r="G59" s="63"/>
      <c r="H59" s="45">
        <f t="shared" si="0"/>
        <v>0</v>
      </c>
      <c r="I59" s="46" t="str">
        <f t="shared" si="1"/>
        <v/>
      </c>
      <c r="J59" s="42"/>
    </row>
    <row r="60" spans="1:10">
      <c r="A60" s="2" t="str">
        <f>'TRB Record'!A59</f>
        <v>replicate 29</v>
      </c>
      <c r="C60" s="10">
        <f>'TRB Record'!C59</f>
        <v>0</v>
      </c>
      <c r="D60" s="61"/>
      <c r="E60" s="62"/>
      <c r="F60" s="63"/>
      <c r="G60" s="63"/>
      <c r="H60" s="45">
        <f t="shared" si="0"/>
        <v>0</v>
      </c>
      <c r="I60" s="46" t="str">
        <f t="shared" si="1"/>
        <v/>
      </c>
      <c r="J60" s="42">
        <f>IF(D59="",SUM(I59:I60)/2,AVERAGE(D59:D60))</f>
        <v>0</v>
      </c>
    </row>
    <row r="61" spans="1:10">
      <c r="A61" s="2">
        <f>'TRB Record'!A60</f>
        <v>30</v>
      </c>
      <c r="C61" s="10">
        <f>'TRB Record'!C60</f>
        <v>0</v>
      </c>
      <c r="D61" s="61"/>
      <c r="E61" s="62"/>
      <c r="F61" s="63"/>
      <c r="G61" s="63"/>
      <c r="H61" s="45">
        <f t="shared" si="0"/>
        <v>0</v>
      </c>
      <c r="I61" s="46" t="str">
        <f t="shared" si="1"/>
        <v/>
      </c>
      <c r="J61" s="42"/>
    </row>
    <row r="62" spans="1:10">
      <c r="A62" s="2" t="str">
        <f>'TRB Record'!A61</f>
        <v>replicate 30</v>
      </c>
      <c r="C62" s="10">
        <f>'TRB Record'!C61</f>
        <v>0</v>
      </c>
      <c r="D62" s="61"/>
      <c r="E62" s="62"/>
      <c r="F62" s="63"/>
      <c r="G62" s="63"/>
      <c r="H62" s="45">
        <f t="shared" si="0"/>
        <v>0</v>
      </c>
      <c r="I62" s="46" t="str">
        <f t="shared" si="1"/>
        <v/>
      </c>
      <c r="J62" s="38">
        <f>IF(D61="",SUM(I61:I62)/2,AVERAGE(D61:D62))</f>
        <v>0</v>
      </c>
    </row>
    <row r="63" spans="1:10">
      <c r="D63" s="21"/>
    </row>
    <row r="64" spans="1:10">
      <c r="D64" s="21"/>
    </row>
    <row r="65" spans="4:4">
      <c r="D65" s="21"/>
    </row>
    <row r="66" spans="4:4">
      <c r="D66" s="21"/>
    </row>
    <row r="67" spans="4:4">
      <c r="D67" s="21"/>
    </row>
    <row r="68" spans="4:4">
      <c r="D68" s="21"/>
    </row>
    <row r="69" spans="4:4">
      <c r="D69" s="21"/>
    </row>
    <row r="70" spans="4:4">
      <c r="D70" s="21"/>
    </row>
    <row r="71" spans="4:4">
      <c r="D71" s="21"/>
    </row>
    <row r="72" spans="4:4">
      <c r="D72" s="21"/>
    </row>
    <row r="73" spans="4:4">
      <c r="D73" s="21"/>
    </row>
    <row r="74" spans="4:4">
      <c r="D74" s="21"/>
    </row>
    <row r="75" spans="4:4">
      <c r="D75" s="21"/>
    </row>
    <row r="76" spans="4:4">
      <c r="D76" s="21"/>
    </row>
    <row r="77" spans="4:4">
      <c r="D77" s="21"/>
    </row>
    <row r="78" spans="4:4">
      <c r="D78" s="21"/>
    </row>
    <row r="79" spans="4:4">
      <c r="D79" s="21"/>
    </row>
    <row r="80" spans="4:4">
      <c r="D80" s="21"/>
    </row>
    <row r="81" spans="4:4">
      <c r="D81" s="21"/>
    </row>
    <row r="82" spans="4:4">
      <c r="D82" s="21"/>
    </row>
    <row r="83" spans="4:4">
      <c r="D83" s="21"/>
    </row>
    <row r="84" spans="4:4">
      <c r="D84" s="21"/>
    </row>
    <row r="85" spans="4:4">
      <c r="D85" s="21"/>
    </row>
    <row r="86" spans="4:4">
      <c r="D86" s="21"/>
    </row>
    <row r="87" spans="4:4">
      <c r="D87" s="21"/>
    </row>
    <row r="88" spans="4:4">
      <c r="D88" s="21"/>
    </row>
    <row r="89" spans="4:4">
      <c r="D89" s="21"/>
    </row>
    <row r="90" spans="4:4">
      <c r="D90" s="21"/>
    </row>
    <row r="91" spans="4:4">
      <c r="D91" s="21"/>
    </row>
    <row r="92" spans="4:4">
      <c r="D92" s="21"/>
    </row>
    <row r="93" spans="4:4">
      <c r="D93" s="21"/>
    </row>
    <row r="94" spans="4:4">
      <c r="D94" s="21"/>
    </row>
    <row r="95" spans="4:4">
      <c r="D95" s="21"/>
    </row>
    <row r="96" spans="4:4">
      <c r="D96" s="21"/>
    </row>
    <row r="97" spans="4:4">
      <c r="D97" s="21"/>
    </row>
    <row r="98" spans="4:4">
      <c r="D98" s="21"/>
    </row>
    <row r="99" spans="4:4">
      <c r="D99" s="21"/>
    </row>
    <row r="100" spans="4:4">
      <c r="D100" s="21"/>
    </row>
    <row r="101" spans="4:4">
      <c r="D101" s="21"/>
    </row>
    <row r="102" spans="4:4">
      <c r="D102" s="21"/>
    </row>
    <row r="103" spans="4:4">
      <c r="D103" s="21"/>
    </row>
    <row r="104" spans="4:4">
      <c r="D104" s="21"/>
    </row>
    <row r="105" spans="4:4">
      <c r="D105" s="21"/>
    </row>
    <row r="106" spans="4:4">
      <c r="D106" s="21"/>
    </row>
    <row r="107" spans="4:4">
      <c r="D107" s="21"/>
    </row>
    <row r="108" spans="4:4">
      <c r="D108" s="21"/>
    </row>
    <row r="109" spans="4:4">
      <c r="D109" s="21"/>
    </row>
    <row r="110" spans="4:4">
      <c r="D110" s="21"/>
    </row>
    <row r="111" spans="4:4">
      <c r="D111" s="21"/>
    </row>
    <row r="112" spans="4:4">
      <c r="D112" s="21"/>
    </row>
    <row r="113" spans="4:4">
      <c r="D113" s="21"/>
    </row>
    <row r="114" spans="4:4">
      <c r="D114" s="21"/>
    </row>
    <row r="115" spans="4:4">
      <c r="D115" s="21"/>
    </row>
    <row r="116" spans="4:4">
      <c r="D116" s="21"/>
    </row>
    <row r="117" spans="4:4">
      <c r="D117" s="21"/>
    </row>
    <row r="118" spans="4:4">
      <c r="D118" s="21"/>
    </row>
  </sheetData>
  <sheetProtection sheet="1" objects="1" scenarios="1"/>
  <mergeCells count="1">
    <mergeCell ref="E1:I1"/>
  </mergeCells>
  <phoneticPr fontId="0" type="noConversion"/>
  <printOptions gridLines="1"/>
  <pageMargins left="0.75" right="0.75" top="1" bottom="1" header="0.5" footer="0.5"/>
  <pageSetup paperSize="0" scale="86" fitToHeight="5" orientation="landscape" horizontalDpi="4294967292" verticalDpi="4294967292"/>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700D-229B-479D-AB1C-0BF5A9693395}">
  <sheetPr>
    <pageSetUpPr fitToPage="1"/>
  </sheetPr>
  <dimension ref="A1:V61"/>
  <sheetViews>
    <sheetView workbookViewId="0">
      <pane xSplit="3" ySplit="1" topLeftCell="D2" activePane="bottomRight" state="frozenSplit"/>
      <selection pane="bottomRight" activeCell="S2" sqref="S2"/>
      <selection pane="bottomLeft" activeCell="A2" sqref="A2"/>
      <selection pane="topRight" activeCell="C1" sqref="C1"/>
    </sheetView>
  </sheetViews>
  <sheetFormatPr defaultColWidth="10.85546875" defaultRowHeight="12"/>
  <cols>
    <col min="1" max="1" width="10.85546875" style="2" customWidth="1"/>
    <col min="2" max="2" width="15.7109375" style="3" customWidth="1"/>
    <col min="3" max="3" width="16.42578125" style="10" customWidth="1"/>
    <col min="4" max="4" width="7" style="3" customWidth="1"/>
    <col min="5" max="5" width="7" style="2" customWidth="1"/>
    <col min="6" max="7" width="7.7109375" style="3" customWidth="1"/>
    <col min="8" max="8" width="7" style="2" customWidth="1"/>
    <col min="9" max="9" width="7.7109375" style="3" customWidth="1"/>
    <col min="10" max="11" width="7" style="2" customWidth="1"/>
    <col min="12" max="12" width="7" style="4" customWidth="1"/>
    <col min="13" max="13" width="9.85546875" style="3" customWidth="1"/>
    <col min="14" max="16" width="7" style="3" customWidth="1"/>
    <col min="17" max="17" width="7" style="10" customWidth="1"/>
    <col min="18" max="19" width="7" style="3" customWidth="1"/>
    <col min="20" max="22" width="7" style="4" customWidth="1"/>
    <col min="23" max="16384" width="10.85546875" style="1"/>
  </cols>
  <sheetData>
    <row r="1" spans="1:22" s="18" customFormat="1" ht="124.5">
      <c r="A1" s="18" t="s">
        <v>0</v>
      </c>
      <c r="B1" s="41" t="s">
        <v>62</v>
      </c>
      <c r="C1" s="22" t="s">
        <v>2</v>
      </c>
      <c r="D1" s="41" t="s">
        <v>63</v>
      </c>
      <c r="E1" s="18" t="s">
        <v>64</v>
      </c>
      <c r="F1" s="41" t="s">
        <v>65</v>
      </c>
      <c r="G1" s="41" t="s">
        <v>66</v>
      </c>
      <c r="H1" s="18" t="s">
        <v>67</v>
      </c>
      <c r="I1" s="41" t="s">
        <v>68</v>
      </c>
      <c r="J1" s="18" t="s">
        <v>69</v>
      </c>
      <c r="K1" s="18" t="s">
        <v>70</v>
      </c>
      <c r="L1" s="25" t="s">
        <v>71</v>
      </c>
      <c r="M1" s="41" t="s">
        <v>72</v>
      </c>
      <c r="N1" s="57" t="s">
        <v>73</v>
      </c>
      <c r="O1" s="58" t="s">
        <v>74</v>
      </c>
      <c r="P1" s="58" t="s">
        <v>75</v>
      </c>
      <c r="Q1" s="26" t="s">
        <v>76</v>
      </c>
      <c r="R1" s="41" t="s">
        <v>77</v>
      </c>
      <c r="S1" s="41" t="s">
        <v>78</v>
      </c>
      <c r="T1" s="25" t="s">
        <v>79</v>
      </c>
      <c r="U1" s="25" t="s">
        <v>80</v>
      </c>
      <c r="V1" s="25" t="s">
        <v>81</v>
      </c>
    </row>
    <row r="2" spans="1:22">
      <c r="A2" s="2">
        <f>'TRB Record'!A2</f>
        <v>1</v>
      </c>
      <c r="C2" s="10">
        <f>'TRB Record'!C2</f>
        <v>0</v>
      </c>
      <c r="D2" s="13"/>
      <c r="E2" s="4">
        <f>(D2*'% solids Extr Free'!J4)/100</f>
        <v>0</v>
      </c>
      <c r="F2" s="14"/>
      <c r="G2" s="14"/>
      <c r="H2" s="4">
        <f>(G2-F2)*1000</f>
        <v>0</v>
      </c>
      <c r="I2" s="14"/>
      <c r="J2" s="12">
        <f>(I2-F2)*1000</f>
        <v>0</v>
      </c>
      <c r="K2" s="12">
        <f>H2-J2</f>
        <v>0</v>
      </c>
      <c r="L2" s="12">
        <f>IF(E2=0,0,100*K2/E2)</f>
        <v>0</v>
      </c>
      <c r="M2" s="59"/>
      <c r="Q2" s="45" t="e">
        <f>(P2+O2)/O2</f>
        <v>#DIV/0!</v>
      </c>
      <c r="S2" s="3">
        <v>86.73</v>
      </c>
      <c r="T2" s="12" t="e">
        <f>(M2*S2*100*Q2)/(R2*E2)</f>
        <v>#DIV/0!</v>
      </c>
      <c r="U2" s="12">
        <f>IF(ISERROR(T2),L2,L2+T2)</f>
        <v>0</v>
      </c>
      <c r="V2" s="12"/>
    </row>
    <row r="3" spans="1:22">
      <c r="A3" s="2" t="str">
        <f>'TRB Record'!A3</f>
        <v>replicate 1</v>
      </c>
      <c r="C3" s="10">
        <f>'TRB Record'!C3</f>
        <v>0</v>
      </c>
      <c r="D3" s="13"/>
      <c r="E3" s="4">
        <f>(D3*'% solids Extr Free'!J4)/100</f>
        <v>0</v>
      </c>
      <c r="F3" s="14"/>
      <c r="G3" s="14"/>
      <c r="H3" s="4">
        <f t="shared" ref="H3:H49" si="0">(G3-F3)*1000</f>
        <v>0</v>
      </c>
      <c r="I3" s="14"/>
      <c r="J3" s="12">
        <f t="shared" ref="J3:J49" si="1">(I3-F3)*1000</f>
        <v>0</v>
      </c>
      <c r="K3" s="12">
        <f t="shared" ref="K3:K49" si="2">H3-J3</f>
        <v>0</v>
      </c>
      <c r="L3" s="12">
        <f t="shared" ref="L3:L61" si="3">IF(E3=0,0,100*K3/E3)</f>
        <v>0</v>
      </c>
      <c r="M3" s="59"/>
      <c r="Q3" s="45" t="e">
        <f t="shared" ref="Q3:Q61" si="4">(P3+O3)/O3</f>
        <v>#DIV/0!</v>
      </c>
      <c r="S3" s="3">
        <v>86.73</v>
      </c>
      <c r="T3" s="12" t="e">
        <f t="shared" ref="T3:T61" si="5">(M3*S3*100*Q3)/(R3*E3)</f>
        <v>#DIV/0!</v>
      </c>
      <c r="U3" s="12">
        <f t="shared" ref="U3:U61" si="6">IF(ISERROR(T3),L3,L3+T3)</f>
        <v>0</v>
      </c>
      <c r="V3" s="12">
        <f>AVERAGE(U2:U3)</f>
        <v>0</v>
      </c>
    </row>
    <row r="4" spans="1:22">
      <c r="A4" s="2">
        <f>'TRB Record'!A4</f>
        <v>2</v>
      </c>
      <c r="C4" s="10">
        <f>'TRB Record'!C4</f>
        <v>0</v>
      </c>
      <c r="D4" s="13"/>
      <c r="E4" s="4">
        <f>(D4*'% solids Extr Free'!J6)/100</f>
        <v>0</v>
      </c>
      <c r="F4" s="14"/>
      <c r="G4" s="14"/>
      <c r="H4" s="4">
        <f t="shared" si="0"/>
        <v>0</v>
      </c>
      <c r="I4" s="14"/>
      <c r="J4" s="12">
        <f t="shared" si="1"/>
        <v>0</v>
      </c>
      <c r="K4" s="12">
        <f t="shared" si="2"/>
        <v>0</v>
      </c>
      <c r="L4" s="12">
        <f t="shared" si="3"/>
        <v>0</v>
      </c>
      <c r="M4" s="59"/>
      <c r="Q4" s="45" t="e">
        <f t="shared" si="4"/>
        <v>#DIV/0!</v>
      </c>
      <c r="S4" s="3">
        <v>86.73</v>
      </c>
      <c r="T4" s="12" t="e">
        <f t="shared" si="5"/>
        <v>#DIV/0!</v>
      </c>
      <c r="U4" s="12">
        <f t="shared" si="6"/>
        <v>0</v>
      </c>
      <c r="V4" s="12"/>
    </row>
    <row r="5" spans="1:22">
      <c r="A5" s="2" t="str">
        <f>'TRB Record'!A5</f>
        <v>replicate 2</v>
      </c>
      <c r="C5" s="10">
        <f>'TRB Record'!C5</f>
        <v>0</v>
      </c>
      <c r="D5" s="13"/>
      <c r="E5" s="4">
        <f>(D5*'% solids Extr Free'!J6)/100</f>
        <v>0</v>
      </c>
      <c r="F5" s="14"/>
      <c r="G5" s="14"/>
      <c r="H5" s="4">
        <f t="shared" si="0"/>
        <v>0</v>
      </c>
      <c r="I5" s="14"/>
      <c r="J5" s="12">
        <f t="shared" si="1"/>
        <v>0</v>
      </c>
      <c r="K5" s="12">
        <f t="shared" si="2"/>
        <v>0</v>
      </c>
      <c r="L5" s="12">
        <f t="shared" si="3"/>
        <v>0</v>
      </c>
      <c r="M5" s="59"/>
      <c r="Q5" s="45" t="e">
        <f t="shared" si="4"/>
        <v>#DIV/0!</v>
      </c>
      <c r="S5" s="3">
        <v>86.73</v>
      </c>
      <c r="T5" s="12" t="e">
        <f t="shared" si="5"/>
        <v>#DIV/0!</v>
      </c>
      <c r="U5" s="12">
        <f t="shared" si="6"/>
        <v>0</v>
      </c>
      <c r="V5" s="12">
        <f>AVERAGE(U4:U5)</f>
        <v>0</v>
      </c>
    </row>
    <row r="6" spans="1:22">
      <c r="A6" s="2">
        <f>'TRB Record'!A6</f>
        <v>3</v>
      </c>
      <c r="C6" s="10">
        <f>'TRB Record'!C6</f>
        <v>0</v>
      </c>
      <c r="D6" s="13"/>
      <c r="E6" s="4">
        <f>(D6*'% solids Extr Free'!J8)/100</f>
        <v>0</v>
      </c>
      <c r="F6" s="14"/>
      <c r="G6" s="14"/>
      <c r="H6" s="4">
        <f t="shared" si="0"/>
        <v>0</v>
      </c>
      <c r="I6" s="14"/>
      <c r="J6" s="12">
        <f t="shared" si="1"/>
        <v>0</v>
      </c>
      <c r="K6" s="12">
        <f t="shared" si="2"/>
        <v>0</v>
      </c>
      <c r="L6" s="12">
        <f t="shared" si="3"/>
        <v>0</v>
      </c>
      <c r="M6" s="59"/>
      <c r="Q6" s="45" t="e">
        <f t="shared" si="4"/>
        <v>#DIV/0!</v>
      </c>
      <c r="S6" s="3">
        <v>86.73</v>
      </c>
      <c r="T6" s="12" t="e">
        <f t="shared" si="5"/>
        <v>#DIV/0!</v>
      </c>
      <c r="U6" s="12">
        <f t="shared" si="6"/>
        <v>0</v>
      </c>
      <c r="V6" s="12"/>
    </row>
    <row r="7" spans="1:22">
      <c r="A7" s="2" t="str">
        <f>'TRB Record'!A7</f>
        <v>replicate 3</v>
      </c>
      <c r="C7" s="10">
        <f>'TRB Record'!C7</f>
        <v>0</v>
      </c>
      <c r="D7" s="13"/>
      <c r="E7" s="4">
        <f>(D7*'% solids Extr Free'!J8)/100</f>
        <v>0</v>
      </c>
      <c r="F7" s="14"/>
      <c r="G7" s="14"/>
      <c r="H7" s="4">
        <f t="shared" si="0"/>
        <v>0</v>
      </c>
      <c r="I7" s="14"/>
      <c r="J7" s="12">
        <f t="shared" si="1"/>
        <v>0</v>
      </c>
      <c r="K7" s="12">
        <f t="shared" si="2"/>
        <v>0</v>
      </c>
      <c r="L7" s="12">
        <f t="shared" si="3"/>
        <v>0</v>
      </c>
      <c r="M7" s="59"/>
      <c r="Q7" s="45" t="e">
        <f t="shared" si="4"/>
        <v>#DIV/0!</v>
      </c>
      <c r="S7" s="3">
        <v>86.73</v>
      </c>
      <c r="T7" s="12" t="e">
        <f t="shared" si="5"/>
        <v>#DIV/0!</v>
      </c>
      <c r="U7" s="12">
        <f t="shared" si="6"/>
        <v>0</v>
      </c>
      <c r="V7" s="12">
        <f>AVERAGE(U6:U7)</f>
        <v>0</v>
      </c>
    </row>
    <row r="8" spans="1:22">
      <c r="A8" s="2">
        <f>'TRB Record'!A8</f>
        <v>4</v>
      </c>
      <c r="C8" s="10">
        <f>'TRB Record'!C8</f>
        <v>0</v>
      </c>
      <c r="D8" s="13"/>
      <c r="E8" s="4">
        <f>(D8*'% solids Extr Free'!J10)/100</f>
        <v>0</v>
      </c>
      <c r="F8" s="14"/>
      <c r="G8" s="14"/>
      <c r="H8" s="4">
        <f t="shared" si="0"/>
        <v>0</v>
      </c>
      <c r="I8" s="14"/>
      <c r="J8" s="12">
        <f t="shared" si="1"/>
        <v>0</v>
      </c>
      <c r="K8" s="12">
        <f t="shared" si="2"/>
        <v>0</v>
      </c>
      <c r="L8" s="12">
        <f t="shared" si="3"/>
        <v>0</v>
      </c>
      <c r="M8" s="59"/>
      <c r="Q8" s="45" t="e">
        <f t="shared" si="4"/>
        <v>#DIV/0!</v>
      </c>
      <c r="S8" s="3">
        <v>86.73</v>
      </c>
      <c r="T8" s="12" t="e">
        <f t="shared" si="5"/>
        <v>#DIV/0!</v>
      </c>
      <c r="U8" s="12">
        <f t="shared" si="6"/>
        <v>0</v>
      </c>
      <c r="V8" s="12"/>
    </row>
    <row r="9" spans="1:22">
      <c r="A9" s="2" t="str">
        <f>'TRB Record'!A9</f>
        <v>replicate 4</v>
      </c>
      <c r="C9" s="10">
        <f>'TRB Record'!C9</f>
        <v>0</v>
      </c>
      <c r="D9" s="13"/>
      <c r="E9" s="4">
        <f>(D9*'% solids Extr Free'!J10)/100</f>
        <v>0</v>
      </c>
      <c r="F9" s="14"/>
      <c r="G9" s="14"/>
      <c r="H9" s="4">
        <f t="shared" si="0"/>
        <v>0</v>
      </c>
      <c r="I9" s="14"/>
      <c r="J9" s="12">
        <f t="shared" si="1"/>
        <v>0</v>
      </c>
      <c r="K9" s="12">
        <f t="shared" si="2"/>
        <v>0</v>
      </c>
      <c r="L9" s="12">
        <f t="shared" si="3"/>
        <v>0</v>
      </c>
      <c r="M9" s="59"/>
      <c r="Q9" s="45" t="e">
        <f t="shared" si="4"/>
        <v>#DIV/0!</v>
      </c>
      <c r="S9" s="3">
        <v>86.73</v>
      </c>
      <c r="T9" s="12" t="e">
        <f t="shared" si="5"/>
        <v>#DIV/0!</v>
      </c>
      <c r="U9" s="12">
        <f t="shared" si="6"/>
        <v>0</v>
      </c>
      <c r="V9" s="12">
        <f>AVERAGE(U8:U9)</f>
        <v>0</v>
      </c>
    </row>
    <row r="10" spans="1:22">
      <c r="A10" s="2">
        <f>'TRB Record'!A10</f>
        <v>5</v>
      </c>
      <c r="C10" s="10">
        <f>'TRB Record'!C10</f>
        <v>0</v>
      </c>
      <c r="E10" s="4">
        <f>(D10*'% solids Extr Free'!J12)/100</f>
        <v>0</v>
      </c>
      <c r="H10" s="4">
        <f t="shared" si="0"/>
        <v>0</v>
      </c>
      <c r="I10" s="14"/>
      <c r="J10" s="12">
        <f t="shared" si="1"/>
        <v>0</v>
      </c>
      <c r="K10" s="12">
        <f t="shared" si="2"/>
        <v>0</v>
      </c>
      <c r="L10" s="12">
        <f t="shared" si="3"/>
        <v>0</v>
      </c>
      <c r="Q10" s="45" t="e">
        <f t="shared" si="4"/>
        <v>#DIV/0!</v>
      </c>
      <c r="S10" s="3">
        <v>86.73</v>
      </c>
      <c r="T10" s="12" t="e">
        <f t="shared" si="5"/>
        <v>#DIV/0!</v>
      </c>
      <c r="U10" s="12">
        <f t="shared" si="6"/>
        <v>0</v>
      </c>
      <c r="V10" s="12"/>
    </row>
    <row r="11" spans="1:22">
      <c r="A11" s="2" t="str">
        <f>'TRB Record'!A11</f>
        <v>replicate 5</v>
      </c>
      <c r="C11" s="10">
        <f>'TRB Record'!C11</f>
        <v>0</v>
      </c>
      <c r="E11" s="4">
        <f>(D11*'% solids Extr Free'!J12)/100</f>
        <v>0</v>
      </c>
      <c r="H11" s="4">
        <f t="shared" si="0"/>
        <v>0</v>
      </c>
      <c r="I11" s="14"/>
      <c r="J11" s="12">
        <f t="shared" si="1"/>
        <v>0</v>
      </c>
      <c r="K11" s="12">
        <f t="shared" si="2"/>
        <v>0</v>
      </c>
      <c r="L11" s="12">
        <f t="shared" si="3"/>
        <v>0</v>
      </c>
      <c r="Q11" s="45" t="e">
        <f t="shared" si="4"/>
        <v>#DIV/0!</v>
      </c>
      <c r="S11" s="3">
        <v>86.73</v>
      </c>
      <c r="T11" s="12" t="e">
        <f t="shared" si="5"/>
        <v>#DIV/0!</v>
      </c>
      <c r="U11" s="12">
        <f t="shared" si="6"/>
        <v>0</v>
      </c>
      <c r="V11" s="12">
        <f>AVERAGE(U10:U11)</f>
        <v>0</v>
      </c>
    </row>
    <row r="12" spans="1:22">
      <c r="A12" s="2">
        <f>'TRB Record'!A12</f>
        <v>6</v>
      </c>
      <c r="C12" s="10">
        <f>'TRB Record'!C12</f>
        <v>0</v>
      </c>
      <c r="D12" s="13"/>
      <c r="E12" s="4">
        <f>(D12*'% solids Extr Free'!J14)/100</f>
        <v>0</v>
      </c>
      <c r="F12" s="14"/>
      <c r="G12" s="14"/>
      <c r="H12" s="4">
        <f t="shared" si="0"/>
        <v>0</v>
      </c>
      <c r="I12" s="14"/>
      <c r="J12" s="12">
        <f t="shared" si="1"/>
        <v>0</v>
      </c>
      <c r="K12" s="12">
        <f t="shared" si="2"/>
        <v>0</v>
      </c>
      <c r="L12" s="12">
        <f t="shared" si="3"/>
        <v>0</v>
      </c>
      <c r="M12" s="59"/>
      <c r="Q12" s="45" t="e">
        <f t="shared" si="4"/>
        <v>#DIV/0!</v>
      </c>
      <c r="S12" s="3">
        <v>86.73</v>
      </c>
      <c r="T12" s="12" t="e">
        <f t="shared" si="5"/>
        <v>#DIV/0!</v>
      </c>
      <c r="U12" s="12">
        <f t="shared" si="6"/>
        <v>0</v>
      </c>
      <c r="V12" s="12"/>
    </row>
    <row r="13" spans="1:22">
      <c r="A13" s="2" t="str">
        <f>'TRB Record'!A13</f>
        <v>replicate 6</v>
      </c>
      <c r="C13" s="10">
        <f>'TRB Record'!C13</f>
        <v>0</v>
      </c>
      <c r="D13" s="13"/>
      <c r="E13" s="4">
        <f>(D13*'% solids Extr Free'!J14)/100</f>
        <v>0</v>
      </c>
      <c r="F13" s="14"/>
      <c r="G13" s="14"/>
      <c r="H13" s="4">
        <f t="shared" si="0"/>
        <v>0</v>
      </c>
      <c r="I13" s="14"/>
      <c r="J13" s="12">
        <f t="shared" si="1"/>
        <v>0</v>
      </c>
      <c r="K13" s="12">
        <f t="shared" si="2"/>
        <v>0</v>
      </c>
      <c r="L13" s="12">
        <f t="shared" si="3"/>
        <v>0</v>
      </c>
      <c r="M13" s="59"/>
      <c r="Q13" s="45" t="e">
        <f t="shared" si="4"/>
        <v>#DIV/0!</v>
      </c>
      <c r="S13" s="3">
        <v>86.73</v>
      </c>
      <c r="T13" s="12" t="e">
        <f t="shared" si="5"/>
        <v>#DIV/0!</v>
      </c>
      <c r="U13" s="12">
        <f t="shared" si="6"/>
        <v>0</v>
      </c>
      <c r="V13" s="12">
        <f>AVERAGE(U12:U13)</f>
        <v>0</v>
      </c>
    </row>
    <row r="14" spans="1:22">
      <c r="A14" s="2">
        <f>'TRB Record'!A14</f>
        <v>7</v>
      </c>
      <c r="C14" s="10">
        <f>'TRB Record'!C14</f>
        <v>0</v>
      </c>
      <c r="D14" s="13"/>
      <c r="E14" s="4">
        <f>(D14*'% solids Extr Free'!J16)/100</f>
        <v>0</v>
      </c>
      <c r="F14" s="14"/>
      <c r="G14" s="14"/>
      <c r="H14" s="4">
        <f t="shared" si="0"/>
        <v>0</v>
      </c>
      <c r="I14" s="14"/>
      <c r="J14" s="12">
        <f t="shared" si="1"/>
        <v>0</v>
      </c>
      <c r="K14" s="12">
        <f t="shared" si="2"/>
        <v>0</v>
      </c>
      <c r="L14" s="12">
        <f t="shared" si="3"/>
        <v>0</v>
      </c>
      <c r="M14" s="59"/>
      <c r="Q14" s="45" t="e">
        <f t="shared" si="4"/>
        <v>#DIV/0!</v>
      </c>
      <c r="S14" s="3">
        <v>86.73</v>
      </c>
      <c r="T14" s="12" t="e">
        <f t="shared" si="5"/>
        <v>#DIV/0!</v>
      </c>
      <c r="U14" s="12">
        <f t="shared" si="6"/>
        <v>0</v>
      </c>
      <c r="V14" s="12"/>
    </row>
    <row r="15" spans="1:22">
      <c r="A15" s="2" t="str">
        <f>'TRB Record'!A15</f>
        <v>replicate 7</v>
      </c>
      <c r="C15" s="10">
        <f>'TRB Record'!C15</f>
        <v>0</v>
      </c>
      <c r="D15" s="13"/>
      <c r="E15" s="4">
        <f>(D15*'% solids Extr Free'!J16)/100</f>
        <v>0</v>
      </c>
      <c r="F15" s="14"/>
      <c r="G15" s="14"/>
      <c r="H15" s="4">
        <f t="shared" si="0"/>
        <v>0</v>
      </c>
      <c r="I15" s="14"/>
      <c r="J15" s="12">
        <f t="shared" si="1"/>
        <v>0</v>
      </c>
      <c r="K15" s="12">
        <f t="shared" si="2"/>
        <v>0</v>
      </c>
      <c r="L15" s="12">
        <f t="shared" si="3"/>
        <v>0</v>
      </c>
      <c r="M15" s="59"/>
      <c r="Q15" s="45" t="e">
        <f t="shared" si="4"/>
        <v>#DIV/0!</v>
      </c>
      <c r="S15" s="3">
        <v>86.73</v>
      </c>
      <c r="T15" s="12" t="e">
        <f t="shared" si="5"/>
        <v>#DIV/0!</v>
      </c>
      <c r="U15" s="12">
        <f t="shared" si="6"/>
        <v>0</v>
      </c>
      <c r="V15" s="12">
        <f>AVERAGE(U14:U15)</f>
        <v>0</v>
      </c>
    </row>
    <row r="16" spans="1:22">
      <c r="A16" s="2">
        <f>'TRB Record'!A16</f>
        <v>8</v>
      </c>
      <c r="C16" s="10">
        <f>'TRB Record'!C16</f>
        <v>0</v>
      </c>
      <c r="D16" s="13"/>
      <c r="E16" s="4">
        <f>(D16*'% solids Extr Free'!J18)/100</f>
        <v>0</v>
      </c>
      <c r="F16" s="14"/>
      <c r="G16" s="14"/>
      <c r="H16" s="4">
        <f t="shared" si="0"/>
        <v>0</v>
      </c>
      <c r="I16" s="14"/>
      <c r="J16" s="12">
        <f t="shared" si="1"/>
        <v>0</v>
      </c>
      <c r="K16" s="12">
        <f t="shared" si="2"/>
        <v>0</v>
      </c>
      <c r="L16" s="12">
        <f t="shared" si="3"/>
        <v>0</v>
      </c>
      <c r="M16" s="59"/>
      <c r="Q16" s="45" t="e">
        <f t="shared" si="4"/>
        <v>#DIV/0!</v>
      </c>
      <c r="S16" s="3">
        <v>86.73</v>
      </c>
      <c r="T16" s="12" t="e">
        <f t="shared" si="5"/>
        <v>#DIV/0!</v>
      </c>
      <c r="U16" s="12">
        <f t="shared" si="6"/>
        <v>0</v>
      </c>
      <c r="V16" s="12"/>
    </row>
    <row r="17" spans="1:22">
      <c r="A17" s="2" t="str">
        <f>'TRB Record'!A17</f>
        <v>replicate 8</v>
      </c>
      <c r="C17" s="10">
        <f>'TRB Record'!C17</f>
        <v>0</v>
      </c>
      <c r="D17" s="13"/>
      <c r="E17" s="4">
        <f>(D17*'% solids Extr Free'!J18)/100</f>
        <v>0</v>
      </c>
      <c r="F17" s="14"/>
      <c r="G17" s="14"/>
      <c r="H17" s="4">
        <f t="shared" si="0"/>
        <v>0</v>
      </c>
      <c r="I17" s="14"/>
      <c r="J17" s="12">
        <f t="shared" si="1"/>
        <v>0</v>
      </c>
      <c r="K17" s="12">
        <f t="shared" si="2"/>
        <v>0</v>
      </c>
      <c r="L17" s="12">
        <f t="shared" si="3"/>
        <v>0</v>
      </c>
      <c r="M17" s="59"/>
      <c r="Q17" s="45" t="e">
        <f t="shared" si="4"/>
        <v>#DIV/0!</v>
      </c>
      <c r="S17" s="3">
        <v>86.73</v>
      </c>
      <c r="T17" s="12" t="e">
        <f t="shared" si="5"/>
        <v>#DIV/0!</v>
      </c>
      <c r="U17" s="12">
        <f t="shared" si="6"/>
        <v>0</v>
      </c>
      <c r="V17" s="12">
        <f>AVERAGE(U16:U17)</f>
        <v>0</v>
      </c>
    </row>
    <row r="18" spans="1:22">
      <c r="A18" s="2">
        <f>'TRB Record'!A18</f>
        <v>9</v>
      </c>
      <c r="C18" s="10">
        <f>'TRB Record'!C18</f>
        <v>0</v>
      </c>
      <c r="E18" s="4">
        <f>(D18*'% solids Extr Free'!J20)/100</f>
        <v>0</v>
      </c>
      <c r="H18" s="4">
        <f t="shared" si="0"/>
        <v>0</v>
      </c>
      <c r="I18" s="14"/>
      <c r="J18" s="12">
        <f t="shared" si="1"/>
        <v>0</v>
      </c>
      <c r="K18" s="12">
        <f t="shared" si="2"/>
        <v>0</v>
      </c>
      <c r="L18" s="12">
        <f t="shared" si="3"/>
        <v>0</v>
      </c>
      <c r="Q18" s="45" t="e">
        <f t="shared" si="4"/>
        <v>#DIV/0!</v>
      </c>
      <c r="S18" s="3">
        <v>86.73</v>
      </c>
      <c r="T18" s="12" t="e">
        <f t="shared" si="5"/>
        <v>#DIV/0!</v>
      </c>
      <c r="U18" s="12">
        <f t="shared" si="6"/>
        <v>0</v>
      </c>
      <c r="V18" s="12"/>
    </row>
    <row r="19" spans="1:22">
      <c r="A19" s="2" t="str">
        <f>'TRB Record'!A19</f>
        <v>replicate 9</v>
      </c>
      <c r="C19" s="10">
        <f>'TRB Record'!C19</f>
        <v>0</v>
      </c>
      <c r="E19" s="4">
        <f>(D19*'% solids Extr Free'!J20)/100</f>
        <v>0</v>
      </c>
      <c r="H19" s="4">
        <f t="shared" si="0"/>
        <v>0</v>
      </c>
      <c r="I19" s="14"/>
      <c r="J19" s="12">
        <f t="shared" si="1"/>
        <v>0</v>
      </c>
      <c r="K19" s="12">
        <f t="shared" si="2"/>
        <v>0</v>
      </c>
      <c r="L19" s="12">
        <f t="shared" si="3"/>
        <v>0</v>
      </c>
      <c r="Q19" s="45" t="e">
        <f t="shared" si="4"/>
        <v>#DIV/0!</v>
      </c>
      <c r="S19" s="3">
        <v>86.73</v>
      </c>
      <c r="T19" s="12" t="e">
        <f t="shared" si="5"/>
        <v>#DIV/0!</v>
      </c>
      <c r="U19" s="12">
        <f t="shared" si="6"/>
        <v>0</v>
      </c>
      <c r="V19" s="12">
        <f>AVERAGE(U18:U19)</f>
        <v>0</v>
      </c>
    </row>
    <row r="20" spans="1:22">
      <c r="A20" s="2">
        <f>'TRB Record'!A20</f>
        <v>10</v>
      </c>
      <c r="C20" s="10">
        <f>'TRB Record'!C20</f>
        <v>0</v>
      </c>
      <c r="D20" s="13"/>
      <c r="E20" s="4">
        <f>(D20*'% solids Extr Free'!J22)/100</f>
        <v>0</v>
      </c>
      <c r="F20" s="14"/>
      <c r="G20" s="14"/>
      <c r="H20" s="4">
        <f t="shared" si="0"/>
        <v>0</v>
      </c>
      <c r="I20" s="14"/>
      <c r="J20" s="12">
        <f t="shared" si="1"/>
        <v>0</v>
      </c>
      <c r="K20" s="12">
        <f t="shared" si="2"/>
        <v>0</v>
      </c>
      <c r="L20" s="12">
        <f t="shared" si="3"/>
        <v>0</v>
      </c>
      <c r="M20" s="59"/>
      <c r="Q20" s="45" t="e">
        <f t="shared" si="4"/>
        <v>#DIV/0!</v>
      </c>
      <c r="S20" s="3">
        <v>86.73</v>
      </c>
      <c r="T20" s="12" t="e">
        <f t="shared" si="5"/>
        <v>#DIV/0!</v>
      </c>
      <c r="U20" s="12">
        <f t="shared" si="6"/>
        <v>0</v>
      </c>
      <c r="V20" s="12"/>
    </row>
    <row r="21" spans="1:22">
      <c r="A21" s="2" t="str">
        <f>'TRB Record'!A21</f>
        <v>replicate 10</v>
      </c>
      <c r="C21" s="10">
        <f>'TRB Record'!C21</f>
        <v>0</v>
      </c>
      <c r="D21" s="13"/>
      <c r="E21" s="4">
        <f>(D21*'% solids Extr Free'!J22)/100</f>
        <v>0</v>
      </c>
      <c r="F21" s="14"/>
      <c r="G21" s="14"/>
      <c r="H21" s="4">
        <f t="shared" si="0"/>
        <v>0</v>
      </c>
      <c r="I21" s="14"/>
      <c r="J21" s="12">
        <f t="shared" si="1"/>
        <v>0</v>
      </c>
      <c r="K21" s="12">
        <f t="shared" si="2"/>
        <v>0</v>
      </c>
      <c r="L21" s="12">
        <f t="shared" si="3"/>
        <v>0</v>
      </c>
      <c r="M21" s="59"/>
      <c r="Q21" s="45" t="e">
        <f t="shared" si="4"/>
        <v>#DIV/0!</v>
      </c>
      <c r="S21" s="3">
        <v>86.73</v>
      </c>
      <c r="T21" s="12" t="e">
        <f t="shared" si="5"/>
        <v>#DIV/0!</v>
      </c>
      <c r="U21" s="12">
        <f t="shared" si="6"/>
        <v>0</v>
      </c>
      <c r="V21" s="12">
        <f>AVERAGE(U20:U21)</f>
        <v>0</v>
      </c>
    </row>
    <row r="22" spans="1:22">
      <c r="A22" s="2">
        <f>'TRB Record'!A22</f>
        <v>11</v>
      </c>
      <c r="C22" s="10">
        <f>'TRB Record'!C22</f>
        <v>0</v>
      </c>
      <c r="E22" s="4">
        <f>(D22*'% solids Extr Free'!J24)/100</f>
        <v>0</v>
      </c>
      <c r="H22" s="4">
        <f t="shared" si="0"/>
        <v>0</v>
      </c>
      <c r="I22" s="14"/>
      <c r="J22" s="12">
        <f t="shared" si="1"/>
        <v>0</v>
      </c>
      <c r="K22" s="12">
        <f t="shared" si="2"/>
        <v>0</v>
      </c>
      <c r="L22" s="12">
        <f t="shared" si="3"/>
        <v>0</v>
      </c>
      <c r="Q22" s="45" t="e">
        <f t="shared" si="4"/>
        <v>#DIV/0!</v>
      </c>
      <c r="S22" s="3">
        <v>86.73</v>
      </c>
      <c r="T22" s="12" t="e">
        <f t="shared" si="5"/>
        <v>#DIV/0!</v>
      </c>
      <c r="U22" s="12">
        <f t="shared" si="6"/>
        <v>0</v>
      </c>
      <c r="V22" s="12"/>
    </row>
    <row r="23" spans="1:22">
      <c r="A23" s="2" t="str">
        <f>'TRB Record'!A23</f>
        <v>replicate 11</v>
      </c>
      <c r="C23" s="10">
        <f>'TRB Record'!C23</f>
        <v>0</v>
      </c>
      <c r="E23" s="4">
        <f>(D23*'% solids Extr Free'!J24)/100</f>
        <v>0</v>
      </c>
      <c r="H23" s="4">
        <f t="shared" si="0"/>
        <v>0</v>
      </c>
      <c r="I23" s="14"/>
      <c r="J23" s="12">
        <f t="shared" si="1"/>
        <v>0</v>
      </c>
      <c r="K23" s="12">
        <f t="shared" si="2"/>
        <v>0</v>
      </c>
      <c r="L23" s="12">
        <f t="shared" si="3"/>
        <v>0</v>
      </c>
      <c r="Q23" s="45" t="e">
        <f t="shared" si="4"/>
        <v>#DIV/0!</v>
      </c>
      <c r="S23" s="3">
        <v>86.73</v>
      </c>
      <c r="T23" s="12" t="e">
        <f t="shared" si="5"/>
        <v>#DIV/0!</v>
      </c>
      <c r="U23" s="12">
        <f t="shared" si="6"/>
        <v>0</v>
      </c>
      <c r="V23" s="12">
        <f>AVERAGE(U22:U23)</f>
        <v>0</v>
      </c>
    </row>
    <row r="24" spans="1:22">
      <c r="A24" s="2">
        <f>'TRB Record'!A24</f>
        <v>12</v>
      </c>
      <c r="C24" s="10">
        <f>'TRB Record'!C24</f>
        <v>0</v>
      </c>
      <c r="D24" s="13"/>
      <c r="E24" s="4">
        <f>(D24*'% solids Extr Free'!J26)/100</f>
        <v>0</v>
      </c>
      <c r="F24" s="14"/>
      <c r="G24" s="14"/>
      <c r="H24" s="4">
        <f t="shared" si="0"/>
        <v>0</v>
      </c>
      <c r="I24" s="14"/>
      <c r="J24" s="12">
        <f t="shared" si="1"/>
        <v>0</v>
      </c>
      <c r="K24" s="12">
        <f t="shared" si="2"/>
        <v>0</v>
      </c>
      <c r="L24" s="12">
        <f t="shared" si="3"/>
        <v>0</v>
      </c>
      <c r="M24" s="59"/>
      <c r="Q24" s="45" t="e">
        <f t="shared" si="4"/>
        <v>#DIV/0!</v>
      </c>
      <c r="S24" s="3">
        <v>86.73</v>
      </c>
      <c r="T24" s="12" t="e">
        <f t="shared" si="5"/>
        <v>#DIV/0!</v>
      </c>
      <c r="U24" s="12">
        <f t="shared" si="6"/>
        <v>0</v>
      </c>
      <c r="V24" s="12"/>
    </row>
    <row r="25" spans="1:22">
      <c r="A25" s="2" t="str">
        <f>'TRB Record'!A25</f>
        <v>replicate 12</v>
      </c>
      <c r="C25" s="10">
        <f>'TRB Record'!C25</f>
        <v>0</v>
      </c>
      <c r="D25" s="13"/>
      <c r="E25" s="4">
        <f>(D25*'% solids Extr Free'!J26)/100</f>
        <v>0</v>
      </c>
      <c r="F25" s="14"/>
      <c r="G25" s="14"/>
      <c r="H25" s="4">
        <f t="shared" si="0"/>
        <v>0</v>
      </c>
      <c r="I25" s="14"/>
      <c r="J25" s="12">
        <f t="shared" si="1"/>
        <v>0</v>
      </c>
      <c r="K25" s="12">
        <f t="shared" si="2"/>
        <v>0</v>
      </c>
      <c r="L25" s="12">
        <f t="shared" si="3"/>
        <v>0</v>
      </c>
      <c r="M25" s="59"/>
      <c r="Q25" s="45" t="e">
        <f t="shared" si="4"/>
        <v>#DIV/0!</v>
      </c>
      <c r="S25" s="3">
        <v>86.73</v>
      </c>
      <c r="T25" s="12" t="e">
        <f t="shared" si="5"/>
        <v>#DIV/0!</v>
      </c>
      <c r="U25" s="12">
        <f t="shared" si="6"/>
        <v>0</v>
      </c>
      <c r="V25" s="12">
        <f>AVERAGE(U24:U25)</f>
        <v>0</v>
      </c>
    </row>
    <row r="26" spans="1:22">
      <c r="A26" s="2">
        <f>'TRB Record'!A26</f>
        <v>13</v>
      </c>
      <c r="C26" s="10">
        <f>'TRB Record'!C26</f>
        <v>0</v>
      </c>
      <c r="D26" s="13"/>
      <c r="E26" s="4">
        <f>(D26*'% solids Extr Free'!J28)/100</f>
        <v>0</v>
      </c>
      <c r="F26" s="14"/>
      <c r="G26" s="14"/>
      <c r="H26" s="4">
        <f t="shared" si="0"/>
        <v>0</v>
      </c>
      <c r="I26" s="14"/>
      <c r="J26" s="12">
        <f t="shared" si="1"/>
        <v>0</v>
      </c>
      <c r="K26" s="12">
        <f t="shared" si="2"/>
        <v>0</v>
      </c>
      <c r="L26" s="12">
        <f t="shared" si="3"/>
        <v>0</v>
      </c>
      <c r="M26" s="59"/>
      <c r="Q26" s="45" t="e">
        <f t="shared" si="4"/>
        <v>#DIV/0!</v>
      </c>
      <c r="S26" s="3">
        <v>86.73</v>
      </c>
      <c r="T26" s="12" t="e">
        <f t="shared" si="5"/>
        <v>#DIV/0!</v>
      </c>
      <c r="U26" s="12">
        <f t="shared" si="6"/>
        <v>0</v>
      </c>
      <c r="V26" s="12"/>
    </row>
    <row r="27" spans="1:22">
      <c r="A27" s="2" t="str">
        <f>'TRB Record'!A27</f>
        <v>replicate 13</v>
      </c>
      <c r="C27" s="10">
        <f>'TRB Record'!C27</f>
        <v>0</v>
      </c>
      <c r="D27" s="13"/>
      <c r="E27" s="4">
        <f>(D27*'% solids Extr Free'!J28)/100</f>
        <v>0</v>
      </c>
      <c r="F27" s="14"/>
      <c r="G27" s="14"/>
      <c r="H27" s="4">
        <f t="shared" si="0"/>
        <v>0</v>
      </c>
      <c r="I27" s="14"/>
      <c r="J27" s="12">
        <f t="shared" si="1"/>
        <v>0</v>
      </c>
      <c r="K27" s="12">
        <f t="shared" si="2"/>
        <v>0</v>
      </c>
      <c r="L27" s="12">
        <f t="shared" si="3"/>
        <v>0</v>
      </c>
      <c r="M27" s="59"/>
      <c r="Q27" s="45" t="e">
        <f t="shared" si="4"/>
        <v>#DIV/0!</v>
      </c>
      <c r="S27" s="3">
        <v>86.73</v>
      </c>
      <c r="T27" s="12" t="e">
        <f t="shared" si="5"/>
        <v>#DIV/0!</v>
      </c>
      <c r="U27" s="12">
        <f t="shared" si="6"/>
        <v>0</v>
      </c>
      <c r="V27" s="12">
        <f>AVERAGE(U26:U27)</f>
        <v>0</v>
      </c>
    </row>
    <row r="28" spans="1:22">
      <c r="A28" s="2">
        <f>'TRB Record'!A28</f>
        <v>14</v>
      </c>
      <c r="C28" s="10">
        <f>'TRB Record'!C28</f>
        <v>0</v>
      </c>
      <c r="D28" s="13"/>
      <c r="E28" s="4">
        <f>(D28*'% solids Extr Free'!J30)/100</f>
        <v>0</v>
      </c>
      <c r="F28" s="14"/>
      <c r="G28" s="14"/>
      <c r="H28" s="4">
        <f t="shared" si="0"/>
        <v>0</v>
      </c>
      <c r="I28" s="14"/>
      <c r="J28" s="12">
        <f t="shared" si="1"/>
        <v>0</v>
      </c>
      <c r="K28" s="12">
        <f t="shared" si="2"/>
        <v>0</v>
      </c>
      <c r="L28" s="12">
        <f t="shared" si="3"/>
        <v>0</v>
      </c>
      <c r="M28" s="59"/>
      <c r="Q28" s="45" t="e">
        <f t="shared" si="4"/>
        <v>#DIV/0!</v>
      </c>
      <c r="S28" s="3">
        <v>86.73</v>
      </c>
      <c r="T28" s="12" t="e">
        <f t="shared" si="5"/>
        <v>#DIV/0!</v>
      </c>
      <c r="U28" s="12">
        <f t="shared" si="6"/>
        <v>0</v>
      </c>
      <c r="V28" s="12"/>
    </row>
    <row r="29" spans="1:22">
      <c r="A29" s="2" t="str">
        <f>'TRB Record'!A29</f>
        <v>replicate 14</v>
      </c>
      <c r="C29" s="10">
        <f>'TRB Record'!C29</f>
        <v>0</v>
      </c>
      <c r="D29" s="13"/>
      <c r="E29" s="4">
        <f>(D29*'% solids Extr Free'!J30)/100</f>
        <v>0</v>
      </c>
      <c r="F29" s="14"/>
      <c r="G29" s="14"/>
      <c r="H29" s="4">
        <f t="shared" si="0"/>
        <v>0</v>
      </c>
      <c r="I29" s="14"/>
      <c r="J29" s="12">
        <f t="shared" si="1"/>
        <v>0</v>
      </c>
      <c r="K29" s="12">
        <f t="shared" si="2"/>
        <v>0</v>
      </c>
      <c r="L29" s="12">
        <f t="shared" si="3"/>
        <v>0</v>
      </c>
      <c r="M29" s="59"/>
      <c r="Q29" s="45" t="e">
        <f t="shared" si="4"/>
        <v>#DIV/0!</v>
      </c>
      <c r="S29" s="3">
        <v>86.73</v>
      </c>
      <c r="T29" s="12" t="e">
        <f t="shared" si="5"/>
        <v>#DIV/0!</v>
      </c>
      <c r="U29" s="12">
        <f t="shared" si="6"/>
        <v>0</v>
      </c>
      <c r="V29" s="12">
        <f>AVERAGE(U28:U29)</f>
        <v>0</v>
      </c>
    </row>
    <row r="30" spans="1:22">
      <c r="A30" s="2">
        <f>'TRB Record'!A30</f>
        <v>15</v>
      </c>
      <c r="C30" s="10">
        <f>'TRB Record'!C30</f>
        <v>0</v>
      </c>
      <c r="E30" s="4">
        <f>(D30*'% solids Extr Free'!J32)/100</f>
        <v>0</v>
      </c>
      <c r="H30" s="4">
        <f t="shared" si="0"/>
        <v>0</v>
      </c>
      <c r="I30" s="14"/>
      <c r="J30" s="12">
        <f t="shared" si="1"/>
        <v>0</v>
      </c>
      <c r="K30" s="12">
        <f t="shared" si="2"/>
        <v>0</v>
      </c>
      <c r="L30" s="12">
        <f t="shared" si="3"/>
        <v>0</v>
      </c>
      <c r="Q30" s="45" t="e">
        <f t="shared" si="4"/>
        <v>#DIV/0!</v>
      </c>
      <c r="S30" s="3">
        <v>86.73</v>
      </c>
      <c r="T30" s="12" t="e">
        <f t="shared" si="5"/>
        <v>#DIV/0!</v>
      </c>
      <c r="U30" s="12">
        <f t="shared" si="6"/>
        <v>0</v>
      </c>
      <c r="V30" s="12"/>
    </row>
    <row r="31" spans="1:22">
      <c r="A31" s="2" t="str">
        <f>'TRB Record'!A31</f>
        <v>replicate 15</v>
      </c>
      <c r="C31" s="10">
        <f>'TRB Record'!C31</f>
        <v>0</v>
      </c>
      <c r="E31" s="4">
        <f>(D31*'% solids Extr Free'!J32)/100</f>
        <v>0</v>
      </c>
      <c r="H31" s="4">
        <f t="shared" si="0"/>
        <v>0</v>
      </c>
      <c r="I31" s="14"/>
      <c r="J31" s="12">
        <f t="shared" si="1"/>
        <v>0</v>
      </c>
      <c r="K31" s="12">
        <f t="shared" si="2"/>
        <v>0</v>
      </c>
      <c r="L31" s="12">
        <f t="shared" si="3"/>
        <v>0</v>
      </c>
      <c r="Q31" s="45" t="e">
        <f t="shared" si="4"/>
        <v>#DIV/0!</v>
      </c>
      <c r="S31" s="3">
        <v>86.73</v>
      </c>
      <c r="T31" s="12" t="e">
        <f t="shared" si="5"/>
        <v>#DIV/0!</v>
      </c>
      <c r="U31" s="12">
        <f t="shared" si="6"/>
        <v>0</v>
      </c>
      <c r="V31" s="12">
        <f>AVERAGE(U30:U31)</f>
        <v>0</v>
      </c>
    </row>
    <row r="32" spans="1:22">
      <c r="A32" s="2">
        <f>'TRB Record'!A32</f>
        <v>16</v>
      </c>
      <c r="C32" s="10">
        <f>'TRB Record'!C32</f>
        <v>0</v>
      </c>
      <c r="D32" s="13"/>
      <c r="E32" s="4">
        <f>(D32*'% solids Extr Free'!J34)/100</f>
        <v>0</v>
      </c>
      <c r="F32" s="14"/>
      <c r="G32" s="14"/>
      <c r="H32" s="4">
        <f t="shared" si="0"/>
        <v>0</v>
      </c>
      <c r="I32" s="14"/>
      <c r="J32" s="12">
        <f t="shared" si="1"/>
        <v>0</v>
      </c>
      <c r="K32" s="12">
        <f t="shared" si="2"/>
        <v>0</v>
      </c>
      <c r="L32" s="12">
        <f t="shared" si="3"/>
        <v>0</v>
      </c>
      <c r="M32" s="59"/>
      <c r="Q32" s="45" t="e">
        <f t="shared" si="4"/>
        <v>#DIV/0!</v>
      </c>
      <c r="S32" s="3">
        <v>86.73</v>
      </c>
      <c r="T32" s="12" t="e">
        <f t="shared" si="5"/>
        <v>#DIV/0!</v>
      </c>
      <c r="U32" s="12">
        <f t="shared" si="6"/>
        <v>0</v>
      </c>
      <c r="V32" s="12"/>
    </row>
    <row r="33" spans="1:22">
      <c r="A33" s="2" t="str">
        <f>'TRB Record'!A33</f>
        <v>replicate 16</v>
      </c>
      <c r="C33" s="10">
        <f>'TRB Record'!C33</f>
        <v>0</v>
      </c>
      <c r="D33" s="13"/>
      <c r="E33" s="4">
        <f>(D33*'% solids Extr Free'!J34)/100</f>
        <v>0</v>
      </c>
      <c r="F33" s="14"/>
      <c r="G33" s="14"/>
      <c r="H33" s="4">
        <f t="shared" si="0"/>
        <v>0</v>
      </c>
      <c r="I33" s="14"/>
      <c r="J33" s="12">
        <f t="shared" si="1"/>
        <v>0</v>
      </c>
      <c r="K33" s="12">
        <f t="shared" si="2"/>
        <v>0</v>
      </c>
      <c r="L33" s="12">
        <f t="shared" si="3"/>
        <v>0</v>
      </c>
      <c r="M33" s="59"/>
      <c r="Q33" s="45" t="e">
        <f t="shared" si="4"/>
        <v>#DIV/0!</v>
      </c>
      <c r="S33" s="3">
        <v>86.73</v>
      </c>
      <c r="T33" s="12" t="e">
        <f t="shared" si="5"/>
        <v>#DIV/0!</v>
      </c>
      <c r="U33" s="12">
        <f t="shared" si="6"/>
        <v>0</v>
      </c>
      <c r="V33" s="12">
        <f>AVERAGE(U32:U33)</f>
        <v>0</v>
      </c>
    </row>
    <row r="34" spans="1:22">
      <c r="A34" s="2">
        <f>'TRB Record'!A34</f>
        <v>17</v>
      </c>
      <c r="C34" s="10">
        <f>'TRB Record'!C34</f>
        <v>0</v>
      </c>
      <c r="D34" s="13"/>
      <c r="E34" s="4">
        <f>(D34*'% solids Extr Free'!J36)/100</f>
        <v>0</v>
      </c>
      <c r="F34" s="14"/>
      <c r="G34" s="14"/>
      <c r="H34" s="4">
        <f t="shared" si="0"/>
        <v>0</v>
      </c>
      <c r="I34" s="14"/>
      <c r="J34" s="12">
        <f t="shared" si="1"/>
        <v>0</v>
      </c>
      <c r="K34" s="12">
        <f t="shared" si="2"/>
        <v>0</v>
      </c>
      <c r="L34" s="12">
        <f t="shared" si="3"/>
        <v>0</v>
      </c>
      <c r="M34" s="59"/>
      <c r="Q34" s="45" t="e">
        <f t="shared" si="4"/>
        <v>#DIV/0!</v>
      </c>
      <c r="S34" s="3">
        <v>86.73</v>
      </c>
      <c r="T34" s="12" t="e">
        <f t="shared" si="5"/>
        <v>#DIV/0!</v>
      </c>
      <c r="U34" s="12">
        <f t="shared" si="6"/>
        <v>0</v>
      </c>
      <c r="V34" s="12"/>
    </row>
    <row r="35" spans="1:22">
      <c r="A35" s="2" t="str">
        <f>'TRB Record'!A35</f>
        <v>replicate 17</v>
      </c>
      <c r="C35" s="10">
        <f>'TRB Record'!C35</f>
        <v>0</v>
      </c>
      <c r="D35" s="13"/>
      <c r="E35" s="4">
        <f>(D35*'% solids Extr Free'!J36)/100</f>
        <v>0</v>
      </c>
      <c r="F35" s="14"/>
      <c r="G35" s="14"/>
      <c r="H35" s="4">
        <f t="shared" si="0"/>
        <v>0</v>
      </c>
      <c r="I35" s="14"/>
      <c r="J35" s="12">
        <f t="shared" si="1"/>
        <v>0</v>
      </c>
      <c r="K35" s="12">
        <f t="shared" si="2"/>
        <v>0</v>
      </c>
      <c r="L35" s="12">
        <f t="shared" si="3"/>
        <v>0</v>
      </c>
      <c r="M35" s="59"/>
      <c r="Q35" s="45" t="e">
        <f t="shared" si="4"/>
        <v>#DIV/0!</v>
      </c>
      <c r="S35" s="3">
        <v>86.73</v>
      </c>
      <c r="T35" s="12" t="e">
        <f t="shared" si="5"/>
        <v>#DIV/0!</v>
      </c>
      <c r="U35" s="12">
        <f t="shared" si="6"/>
        <v>0</v>
      </c>
      <c r="V35" s="12">
        <f>AVERAGE(U34:U35)</f>
        <v>0</v>
      </c>
    </row>
    <row r="36" spans="1:22">
      <c r="A36" s="2">
        <f>'TRB Record'!A36</f>
        <v>18</v>
      </c>
      <c r="C36" s="10">
        <f>'TRB Record'!C36</f>
        <v>0</v>
      </c>
      <c r="D36" s="13"/>
      <c r="E36" s="4">
        <f>(D36*'% solids Extr Free'!J38)/100</f>
        <v>0</v>
      </c>
      <c r="F36" s="14"/>
      <c r="G36" s="14"/>
      <c r="H36" s="4">
        <f t="shared" si="0"/>
        <v>0</v>
      </c>
      <c r="I36" s="14"/>
      <c r="J36" s="12">
        <f t="shared" si="1"/>
        <v>0</v>
      </c>
      <c r="K36" s="12">
        <f t="shared" si="2"/>
        <v>0</v>
      </c>
      <c r="L36" s="12">
        <f t="shared" si="3"/>
        <v>0</v>
      </c>
      <c r="M36" s="59"/>
      <c r="Q36" s="45" t="e">
        <f t="shared" si="4"/>
        <v>#DIV/0!</v>
      </c>
      <c r="S36" s="3">
        <v>86.73</v>
      </c>
      <c r="T36" s="12" t="e">
        <f t="shared" si="5"/>
        <v>#DIV/0!</v>
      </c>
      <c r="U36" s="12">
        <f t="shared" si="6"/>
        <v>0</v>
      </c>
      <c r="V36" s="12"/>
    </row>
    <row r="37" spans="1:22">
      <c r="A37" s="2" t="str">
        <f>'TRB Record'!A37</f>
        <v>replicate 18</v>
      </c>
      <c r="C37" s="10">
        <f>'TRB Record'!C37</f>
        <v>0</v>
      </c>
      <c r="D37" s="13"/>
      <c r="E37" s="4">
        <f>(D37*'% solids Extr Free'!J38)/100</f>
        <v>0</v>
      </c>
      <c r="F37" s="14"/>
      <c r="G37" s="14"/>
      <c r="H37" s="4">
        <f t="shared" si="0"/>
        <v>0</v>
      </c>
      <c r="I37" s="14"/>
      <c r="J37" s="12">
        <f t="shared" si="1"/>
        <v>0</v>
      </c>
      <c r="K37" s="12">
        <f t="shared" si="2"/>
        <v>0</v>
      </c>
      <c r="L37" s="12">
        <f t="shared" si="3"/>
        <v>0</v>
      </c>
      <c r="M37" s="59"/>
      <c r="Q37" s="45" t="e">
        <f t="shared" si="4"/>
        <v>#DIV/0!</v>
      </c>
      <c r="S37" s="3">
        <v>86.73</v>
      </c>
      <c r="T37" s="12" t="e">
        <f t="shared" si="5"/>
        <v>#DIV/0!</v>
      </c>
      <c r="U37" s="12">
        <f t="shared" si="6"/>
        <v>0</v>
      </c>
      <c r="V37" s="12">
        <f>AVERAGE(U36:U37)</f>
        <v>0</v>
      </c>
    </row>
    <row r="38" spans="1:22">
      <c r="A38" s="2">
        <f>'TRB Record'!A38</f>
        <v>19</v>
      </c>
      <c r="C38" s="10">
        <f>'TRB Record'!C38</f>
        <v>0</v>
      </c>
      <c r="D38" s="13"/>
      <c r="E38" s="4">
        <f>(D38*'% solids Extr Free'!J40)/100</f>
        <v>0</v>
      </c>
      <c r="F38" s="14"/>
      <c r="G38" s="14"/>
      <c r="H38" s="4">
        <f t="shared" si="0"/>
        <v>0</v>
      </c>
      <c r="I38" s="14"/>
      <c r="J38" s="12">
        <f t="shared" si="1"/>
        <v>0</v>
      </c>
      <c r="K38" s="12">
        <f t="shared" si="2"/>
        <v>0</v>
      </c>
      <c r="L38" s="12">
        <f t="shared" si="3"/>
        <v>0</v>
      </c>
      <c r="M38" s="59"/>
      <c r="Q38" s="45" t="e">
        <f t="shared" si="4"/>
        <v>#DIV/0!</v>
      </c>
      <c r="S38" s="3">
        <v>86.73</v>
      </c>
      <c r="T38" s="12" t="e">
        <f t="shared" si="5"/>
        <v>#DIV/0!</v>
      </c>
      <c r="U38" s="12">
        <f t="shared" si="6"/>
        <v>0</v>
      </c>
      <c r="V38" s="12"/>
    </row>
    <row r="39" spans="1:22">
      <c r="A39" s="2" t="str">
        <f>'TRB Record'!A39</f>
        <v>replicate 19</v>
      </c>
      <c r="C39" s="10">
        <f>'TRB Record'!C39</f>
        <v>0</v>
      </c>
      <c r="D39" s="13"/>
      <c r="E39" s="4">
        <f>(D39*'% solids Extr Free'!J40)/100</f>
        <v>0</v>
      </c>
      <c r="F39" s="14"/>
      <c r="G39" s="14"/>
      <c r="H39" s="4">
        <f t="shared" si="0"/>
        <v>0</v>
      </c>
      <c r="I39" s="14"/>
      <c r="J39" s="12">
        <f t="shared" si="1"/>
        <v>0</v>
      </c>
      <c r="K39" s="12">
        <f t="shared" si="2"/>
        <v>0</v>
      </c>
      <c r="L39" s="12">
        <f t="shared" si="3"/>
        <v>0</v>
      </c>
      <c r="M39" s="59"/>
      <c r="Q39" s="45" t="e">
        <f t="shared" si="4"/>
        <v>#DIV/0!</v>
      </c>
      <c r="S39" s="3">
        <v>86.73</v>
      </c>
      <c r="T39" s="12" t="e">
        <f t="shared" si="5"/>
        <v>#DIV/0!</v>
      </c>
      <c r="U39" s="12">
        <f t="shared" si="6"/>
        <v>0</v>
      </c>
      <c r="V39" s="12">
        <f>AVERAGE(U38:U39)</f>
        <v>0</v>
      </c>
    </row>
    <row r="40" spans="1:22">
      <c r="A40" s="2">
        <f>'TRB Record'!A40</f>
        <v>20</v>
      </c>
      <c r="C40" s="10">
        <f>'TRB Record'!C40</f>
        <v>0</v>
      </c>
      <c r="D40" s="13"/>
      <c r="E40" s="4">
        <f>(D40*'% solids Extr Free'!J42)/100</f>
        <v>0</v>
      </c>
      <c r="F40" s="14"/>
      <c r="G40" s="14"/>
      <c r="H40" s="4">
        <f t="shared" si="0"/>
        <v>0</v>
      </c>
      <c r="I40" s="14"/>
      <c r="J40" s="12">
        <f t="shared" si="1"/>
        <v>0</v>
      </c>
      <c r="K40" s="12">
        <f t="shared" si="2"/>
        <v>0</v>
      </c>
      <c r="L40" s="12">
        <f t="shared" si="3"/>
        <v>0</v>
      </c>
      <c r="M40" s="59"/>
      <c r="Q40" s="45" t="e">
        <f t="shared" si="4"/>
        <v>#DIV/0!</v>
      </c>
      <c r="S40" s="3">
        <v>86.73</v>
      </c>
      <c r="T40" s="12" t="e">
        <f t="shared" si="5"/>
        <v>#DIV/0!</v>
      </c>
      <c r="U40" s="12">
        <f t="shared" si="6"/>
        <v>0</v>
      </c>
      <c r="V40" s="12"/>
    </row>
    <row r="41" spans="1:22">
      <c r="A41" s="2" t="str">
        <f>'TRB Record'!A41</f>
        <v>replicate 20</v>
      </c>
      <c r="C41" s="10">
        <f>'TRB Record'!C41</f>
        <v>0</v>
      </c>
      <c r="D41" s="13"/>
      <c r="E41" s="4">
        <f>(D41*'% solids Extr Free'!J42)/100</f>
        <v>0</v>
      </c>
      <c r="F41" s="14"/>
      <c r="G41" s="14"/>
      <c r="H41" s="4">
        <f t="shared" si="0"/>
        <v>0</v>
      </c>
      <c r="I41" s="14"/>
      <c r="J41" s="12">
        <f t="shared" si="1"/>
        <v>0</v>
      </c>
      <c r="K41" s="12">
        <f t="shared" si="2"/>
        <v>0</v>
      </c>
      <c r="L41" s="12">
        <f t="shared" si="3"/>
        <v>0</v>
      </c>
      <c r="M41" s="59"/>
      <c r="Q41" s="45" t="e">
        <f t="shared" si="4"/>
        <v>#DIV/0!</v>
      </c>
      <c r="S41" s="3">
        <v>86.73</v>
      </c>
      <c r="T41" s="12" t="e">
        <f t="shared" si="5"/>
        <v>#DIV/0!</v>
      </c>
      <c r="U41" s="12">
        <f t="shared" si="6"/>
        <v>0</v>
      </c>
      <c r="V41" s="12">
        <f>AVERAGE(U40:U41)</f>
        <v>0</v>
      </c>
    </row>
    <row r="42" spans="1:22">
      <c r="A42" s="2">
        <f>'TRB Record'!A42</f>
        <v>21</v>
      </c>
      <c r="C42" s="10">
        <f>'TRB Record'!C42</f>
        <v>0</v>
      </c>
      <c r="E42" s="4">
        <f>(D42*'% solids Extr Free'!J44)/100</f>
        <v>0</v>
      </c>
      <c r="H42" s="4">
        <f t="shared" si="0"/>
        <v>0</v>
      </c>
      <c r="I42" s="14"/>
      <c r="J42" s="12">
        <f t="shared" si="1"/>
        <v>0</v>
      </c>
      <c r="K42" s="12">
        <f t="shared" si="2"/>
        <v>0</v>
      </c>
      <c r="L42" s="12">
        <f t="shared" si="3"/>
        <v>0</v>
      </c>
      <c r="Q42" s="45" t="e">
        <f t="shared" si="4"/>
        <v>#DIV/0!</v>
      </c>
      <c r="S42" s="3">
        <v>86.73</v>
      </c>
      <c r="T42" s="12" t="e">
        <f t="shared" si="5"/>
        <v>#DIV/0!</v>
      </c>
      <c r="U42" s="12">
        <f t="shared" si="6"/>
        <v>0</v>
      </c>
      <c r="V42" s="12"/>
    </row>
    <row r="43" spans="1:22">
      <c r="A43" s="2" t="str">
        <f>'TRB Record'!A43</f>
        <v>replicate 21</v>
      </c>
      <c r="C43" s="10">
        <f>'TRB Record'!C43</f>
        <v>0</v>
      </c>
      <c r="E43" s="4">
        <f>(D43*'% solids Extr Free'!J44)/100</f>
        <v>0</v>
      </c>
      <c r="H43" s="4">
        <f t="shared" si="0"/>
        <v>0</v>
      </c>
      <c r="I43" s="14"/>
      <c r="J43" s="12">
        <f t="shared" si="1"/>
        <v>0</v>
      </c>
      <c r="K43" s="12">
        <f t="shared" si="2"/>
        <v>0</v>
      </c>
      <c r="L43" s="12">
        <f t="shared" si="3"/>
        <v>0</v>
      </c>
      <c r="Q43" s="45" t="e">
        <f t="shared" si="4"/>
        <v>#DIV/0!</v>
      </c>
      <c r="S43" s="3">
        <v>86.73</v>
      </c>
      <c r="T43" s="12" t="e">
        <f t="shared" si="5"/>
        <v>#DIV/0!</v>
      </c>
      <c r="U43" s="12">
        <f t="shared" si="6"/>
        <v>0</v>
      </c>
      <c r="V43" s="12">
        <f>AVERAGE(U42:U43)</f>
        <v>0</v>
      </c>
    </row>
    <row r="44" spans="1:22">
      <c r="A44" s="2">
        <f>'TRB Record'!A44</f>
        <v>22</v>
      </c>
      <c r="C44" s="10">
        <f>'TRB Record'!C44</f>
        <v>0</v>
      </c>
      <c r="D44" s="13"/>
      <c r="E44" s="4">
        <f>(D44*'% solids Extr Free'!J46)/100</f>
        <v>0</v>
      </c>
      <c r="F44" s="14"/>
      <c r="G44" s="14"/>
      <c r="H44" s="4">
        <f t="shared" si="0"/>
        <v>0</v>
      </c>
      <c r="I44" s="14"/>
      <c r="J44" s="12">
        <f t="shared" si="1"/>
        <v>0</v>
      </c>
      <c r="K44" s="12">
        <f t="shared" si="2"/>
        <v>0</v>
      </c>
      <c r="L44" s="12">
        <f t="shared" si="3"/>
        <v>0</v>
      </c>
      <c r="M44" s="59"/>
      <c r="Q44" s="45" t="e">
        <f t="shared" si="4"/>
        <v>#DIV/0!</v>
      </c>
      <c r="S44" s="3">
        <v>86.73</v>
      </c>
      <c r="T44" s="12" t="e">
        <f t="shared" si="5"/>
        <v>#DIV/0!</v>
      </c>
      <c r="U44" s="12">
        <f t="shared" si="6"/>
        <v>0</v>
      </c>
      <c r="V44" s="12"/>
    </row>
    <row r="45" spans="1:22">
      <c r="A45" s="2" t="str">
        <f>'TRB Record'!A45</f>
        <v>replicate 22</v>
      </c>
      <c r="C45" s="10">
        <f>'TRB Record'!C45</f>
        <v>0</v>
      </c>
      <c r="D45" s="13"/>
      <c r="E45" s="4">
        <f>(D45*'% solids Extr Free'!J46)/100</f>
        <v>0</v>
      </c>
      <c r="F45" s="14"/>
      <c r="G45" s="14"/>
      <c r="H45" s="4">
        <f t="shared" si="0"/>
        <v>0</v>
      </c>
      <c r="I45" s="14"/>
      <c r="J45" s="12">
        <f t="shared" si="1"/>
        <v>0</v>
      </c>
      <c r="K45" s="12">
        <f t="shared" si="2"/>
        <v>0</v>
      </c>
      <c r="L45" s="12">
        <f t="shared" si="3"/>
        <v>0</v>
      </c>
      <c r="M45" s="59"/>
      <c r="Q45" s="45" t="e">
        <f t="shared" si="4"/>
        <v>#DIV/0!</v>
      </c>
      <c r="S45" s="3">
        <v>86.73</v>
      </c>
      <c r="T45" s="12" t="e">
        <f t="shared" si="5"/>
        <v>#DIV/0!</v>
      </c>
      <c r="U45" s="12">
        <f t="shared" si="6"/>
        <v>0</v>
      </c>
      <c r="V45" s="12">
        <f>AVERAGE(U44:U45)</f>
        <v>0</v>
      </c>
    </row>
    <row r="46" spans="1:22">
      <c r="A46" s="2">
        <f>'TRB Record'!A46</f>
        <v>23</v>
      </c>
      <c r="C46" s="10">
        <f>'TRB Record'!C46</f>
        <v>0</v>
      </c>
      <c r="D46" s="13"/>
      <c r="E46" s="4">
        <f>(D46*'% solids Extr Free'!J48)/100</f>
        <v>0</v>
      </c>
      <c r="F46" s="14"/>
      <c r="G46" s="14"/>
      <c r="H46" s="4">
        <f t="shared" si="0"/>
        <v>0</v>
      </c>
      <c r="I46" s="14"/>
      <c r="J46" s="12">
        <f t="shared" si="1"/>
        <v>0</v>
      </c>
      <c r="K46" s="12">
        <f t="shared" si="2"/>
        <v>0</v>
      </c>
      <c r="L46" s="12">
        <f t="shared" si="3"/>
        <v>0</v>
      </c>
      <c r="M46" s="59"/>
      <c r="Q46" s="45" t="e">
        <f t="shared" si="4"/>
        <v>#DIV/0!</v>
      </c>
      <c r="S46" s="3">
        <v>86.73</v>
      </c>
      <c r="T46" s="12" t="e">
        <f t="shared" si="5"/>
        <v>#DIV/0!</v>
      </c>
      <c r="U46" s="12">
        <f t="shared" si="6"/>
        <v>0</v>
      </c>
      <c r="V46" s="12"/>
    </row>
    <row r="47" spans="1:22">
      <c r="A47" s="2" t="str">
        <f>'TRB Record'!A47</f>
        <v>replicate 23</v>
      </c>
      <c r="C47" s="10">
        <f>'TRB Record'!C47</f>
        <v>0</v>
      </c>
      <c r="D47" s="13"/>
      <c r="E47" s="4">
        <f>(D47*'% solids Extr Free'!J48)/100</f>
        <v>0</v>
      </c>
      <c r="F47" s="14"/>
      <c r="G47" s="14"/>
      <c r="H47" s="4">
        <f t="shared" si="0"/>
        <v>0</v>
      </c>
      <c r="I47" s="14"/>
      <c r="J47" s="12">
        <f t="shared" si="1"/>
        <v>0</v>
      </c>
      <c r="K47" s="12">
        <f t="shared" si="2"/>
        <v>0</v>
      </c>
      <c r="L47" s="12">
        <f t="shared" si="3"/>
        <v>0</v>
      </c>
      <c r="M47" s="59"/>
      <c r="Q47" s="45" t="e">
        <f t="shared" si="4"/>
        <v>#DIV/0!</v>
      </c>
      <c r="S47" s="3">
        <v>86.73</v>
      </c>
      <c r="T47" s="12" t="e">
        <f t="shared" si="5"/>
        <v>#DIV/0!</v>
      </c>
      <c r="U47" s="12">
        <f t="shared" si="6"/>
        <v>0</v>
      </c>
      <c r="V47" s="12">
        <f>AVERAGE(U46:U47)</f>
        <v>0</v>
      </c>
    </row>
    <row r="48" spans="1:22">
      <c r="A48" s="2">
        <f>'TRB Record'!A48</f>
        <v>24</v>
      </c>
      <c r="C48" s="10">
        <f>'TRB Record'!C48</f>
        <v>0</v>
      </c>
      <c r="D48" s="13"/>
      <c r="E48" s="4">
        <f>(D48*'% solids Extr Free'!J50)/100</f>
        <v>0</v>
      </c>
      <c r="F48" s="14"/>
      <c r="G48" s="14"/>
      <c r="H48" s="4">
        <f t="shared" si="0"/>
        <v>0</v>
      </c>
      <c r="I48" s="14"/>
      <c r="J48" s="12">
        <f t="shared" si="1"/>
        <v>0</v>
      </c>
      <c r="K48" s="12">
        <f t="shared" si="2"/>
        <v>0</v>
      </c>
      <c r="L48" s="12">
        <f t="shared" si="3"/>
        <v>0</v>
      </c>
      <c r="M48" s="59"/>
      <c r="Q48" s="45" t="e">
        <f t="shared" si="4"/>
        <v>#DIV/0!</v>
      </c>
      <c r="S48" s="3">
        <v>86.73</v>
      </c>
      <c r="T48" s="12" t="e">
        <f t="shared" si="5"/>
        <v>#DIV/0!</v>
      </c>
      <c r="U48" s="12">
        <f t="shared" si="6"/>
        <v>0</v>
      </c>
      <c r="V48" s="12"/>
    </row>
    <row r="49" spans="1:22">
      <c r="A49" s="2" t="str">
        <f>'TRB Record'!A49</f>
        <v>replicate 24</v>
      </c>
      <c r="C49" s="10">
        <f>'TRB Record'!C49</f>
        <v>0</v>
      </c>
      <c r="D49" s="13"/>
      <c r="E49" s="4">
        <f>(D49*'% solids Extr Free'!J50)/100</f>
        <v>0</v>
      </c>
      <c r="F49" s="14"/>
      <c r="G49" s="14"/>
      <c r="H49" s="4">
        <f t="shared" si="0"/>
        <v>0</v>
      </c>
      <c r="I49" s="14"/>
      <c r="J49" s="12">
        <f t="shared" si="1"/>
        <v>0</v>
      </c>
      <c r="K49" s="12">
        <f t="shared" si="2"/>
        <v>0</v>
      </c>
      <c r="L49" s="12">
        <f t="shared" si="3"/>
        <v>0</v>
      </c>
      <c r="M49" s="59"/>
      <c r="Q49" s="45" t="e">
        <f t="shared" si="4"/>
        <v>#DIV/0!</v>
      </c>
      <c r="S49" s="3">
        <v>86.73</v>
      </c>
      <c r="T49" s="12" t="e">
        <f t="shared" si="5"/>
        <v>#DIV/0!</v>
      </c>
      <c r="U49" s="12">
        <f t="shared" si="6"/>
        <v>0</v>
      </c>
      <c r="V49" s="12">
        <f>AVERAGE(U48:U49)</f>
        <v>0</v>
      </c>
    </row>
    <row r="50" spans="1:22">
      <c r="A50" s="2">
        <f>'TRB Record'!A50</f>
        <v>25</v>
      </c>
      <c r="C50" s="10">
        <f>'TRB Record'!C50</f>
        <v>0</v>
      </c>
      <c r="D50" s="13"/>
      <c r="E50" s="4">
        <f>(D50*'% solids Extr Free'!J52)/100</f>
        <v>0</v>
      </c>
      <c r="F50" s="14"/>
      <c r="G50" s="14"/>
      <c r="H50" s="4">
        <f t="shared" ref="H50:H61" si="7">(G50-F50)*1000</f>
        <v>0</v>
      </c>
      <c r="I50" s="14"/>
      <c r="J50" s="12">
        <f t="shared" ref="J50:J61" si="8">(I50-F50)*1000</f>
        <v>0</v>
      </c>
      <c r="K50" s="12">
        <f t="shared" ref="K50:K61" si="9">H50-J50</f>
        <v>0</v>
      </c>
      <c r="L50" s="12">
        <f t="shared" si="3"/>
        <v>0</v>
      </c>
      <c r="M50" s="59"/>
      <c r="Q50" s="45" t="e">
        <f t="shared" si="4"/>
        <v>#DIV/0!</v>
      </c>
      <c r="S50" s="3">
        <v>86.73</v>
      </c>
      <c r="T50" s="12" t="e">
        <f t="shared" si="5"/>
        <v>#DIV/0!</v>
      </c>
      <c r="U50" s="12">
        <f t="shared" si="6"/>
        <v>0</v>
      </c>
      <c r="V50" s="12"/>
    </row>
    <row r="51" spans="1:22">
      <c r="A51" s="2" t="str">
        <f>'TRB Record'!A51</f>
        <v>replicate 25</v>
      </c>
      <c r="C51" s="10">
        <f>'TRB Record'!C51</f>
        <v>0</v>
      </c>
      <c r="D51" s="13"/>
      <c r="E51" s="4">
        <f>(D51*'% solids Extr Free'!J52)/100</f>
        <v>0</v>
      </c>
      <c r="F51" s="14"/>
      <c r="G51" s="14"/>
      <c r="H51" s="4">
        <f t="shared" si="7"/>
        <v>0</v>
      </c>
      <c r="I51" s="14"/>
      <c r="J51" s="12">
        <f t="shared" si="8"/>
        <v>0</v>
      </c>
      <c r="K51" s="12">
        <f t="shared" si="9"/>
        <v>0</v>
      </c>
      <c r="L51" s="12">
        <f t="shared" si="3"/>
        <v>0</v>
      </c>
      <c r="M51" s="59"/>
      <c r="Q51" s="45" t="e">
        <f t="shared" si="4"/>
        <v>#DIV/0!</v>
      </c>
      <c r="S51" s="3">
        <v>86.73</v>
      </c>
      <c r="T51" s="12" t="e">
        <f t="shared" si="5"/>
        <v>#DIV/0!</v>
      </c>
      <c r="U51" s="12">
        <f t="shared" si="6"/>
        <v>0</v>
      </c>
      <c r="V51" s="12">
        <f>AVERAGE(U50:U51)</f>
        <v>0</v>
      </c>
    </row>
    <row r="52" spans="1:22">
      <c r="A52" s="2">
        <f>'TRB Record'!A52</f>
        <v>26</v>
      </c>
      <c r="C52" s="10">
        <f>'TRB Record'!C52</f>
        <v>0</v>
      </c>
      <c r="D52" s="13"/>
      <c r="E52" s="4">
        <f>(D52*'% solids Extr Free'!J54)/100</f>
        <v>0</v>
      </c>
      <c r="F52" s="14"/>
      <c r="G52" s="14"/>
      <c r="H52" s="4">
        <f t="shared" si="7"/>
        <v>0</v>
      </c>
      <c r="I52" s="14"/>
      <c r="J52" s="12">
        <f t="shared" si="8"/>
        <v>0</v>
      </c>
      <c r="K52" s="12">
        <f t="shared" si="9"/>
        <v>0</v>
      </c>
      <c r="L52" s="12">
        <f t="shared" si="3"/>
        <v>0</v>
      </c>
      <c r="M52" s="59"/>
      <c r="Q52" s="45" t="e">
        <f t="shared" si="4"/>
        <v>#DIV/0!</v>
      </c>
      <c r="S52" s="3">
        <v>86.73</v>
      </c>
      <c r="T52" s="12" t="e">
        <f t="shared" si="5"/>
        <v>#DIV/0!</v>
      </c>
      <c r="U52" s="12">
        <f t="shared" si="6"/>
        <v>0</v>
      </c>
      <c r="V52" s="12"/>
    </row>
    <row r="53" spans="1:22">
      <c r="A53" s="2" t="str">
        <f>'TRB Record'!A53</f>
        <v>replicate 26</v>
      </c>
      <c r="C53" s="10">
        <f>'TRB Record'!C53</f>
        <v>0</v>
      </c>
      <c r="D53" s="13"/>
      <c r="E53" s="4">
        <f>(D53*'% solids Extr Free'!J54)/100</f>
        <v>0</v>
      </c>
      <c r="F53" s="14"/>
      <c r="G53" s="14"/>
      <c r="H53" s="4">
        <f t="shared" si="7"/>
        <v>0</v>
      </c>
      <c r="I53" s="14"/>
      <c r="J53" s="12">
        <f t="shared" si="8"/>
        <v>0</v>
      </c>
      <c r="K53" s="12">
        <f t="shared" si="9"/>
        <v>0</v>
      </c>
      <c r="L53" s="12">
        <f t="shared" si="3"/>
        <v>0</v>
      </c>
      <c r="M53" s="59"/>
      <c r="Q53" s="45" t="e">
        <f t="shared" si="4"/>
        <v>#DIV/0!</v>
      </c>
      <c r="S53" s="3">
        <v>86.73</v>
      </c>
      <c r="T53" s="12" t="e">
        <f t="shared" si="5"/>
        <v>#DIV/0!</v>
      </c>
      <c r="U53" s="12">
        <f t="shared" si="6"/>
        <v>0</v>
      </c>
      <c r="V53" s="12">
        <f>AVERAGE(U52:U53)</f>
        <v>0</v>
      </c>
    </row>
    <row r="54" spans="1:22">
      <c r="A54" s="2">
        <f>'TRB Record'!A54</f>
        <v>27</v>
      </c>
      <c r="C54" s="10">
        <f>'TRB Record'!C54</f>
        <v>0</v>
      </c>
      <c r="D54" s="13"/>
      <c r="E54" s="4">
        <f>(D54*'% solids Extr Free'!J56)/100</f>
        <v>0</v>
      </c>
      <c r="F54" s="14"/>
      <c r="G54" s="14"/>
      <c r="H54" s="4">
        <f t="shared" si="7"/>
        <v>0</v>
      </c>
      <c r="I54" s="14"/>
      <c r="J54" s="12">
        <f t="shared" si="8"/>
        <v>0</v>
      </c>
      <c r="K54" s="12">
        <f t="shared" si="9"/>
        <v>0</v>
      </c>
      <c r="L54" s="12">
        <f t="shared" si="3"/>
        <v>0</v>
      </c>
      <c r="M54" s="59"/>
      <c r="Q54" s="45" t="e">
        <f t="shared" si="4"/>
        <v>#DIV/0!</v>
      </c>
      <c r="S54" s="3">
        <v>86.73</v>
      </c>
      <c r="T54" s="12" t="e">
        <f t="shared" si="5"/>
        <v>#DIV/0!</v>
      </c>
      <c r="U54" s="12">
        <f t="shared" si="6"/>
        <v>0</v>
      </c>
      <c r="V54" s="12"/>
    </row>
    <row r="55" spans="1:22">
      <c r="A55" s="2" t="str">
        <f>'TRB Record'!A55</f>
        <v>replicate 27</v>
      </c>
      <c r="C55" s="10">
        <f>'TRB Record'!C55</f>
        <v>0</v>
      </c>
      <c r="D55" s="13"/>
      <c r="E55" s="4">
        <f>(D55*'% solids Extr Free'!J56)/100</f>
        <v>0</v>
      </c>
      <c r="F55" s="14"/>
      <c r="G55" s="14"/>
      <c r="H55" s="4">
        <f t="shared" si="7"/>
        <v>0</v>
      </c>
      <c r="I55" s="14"/>
      <c r="J55" s="12">
        <f t="shared" si="8"/>
        <v>0</v>
      </c>
      <c r="K55" s="12">
        <f t="shared" si="9"/>
        <v>0</v>
      </c>
      <c r="L55" s="12">
        <f t="shared" si="3"/>
        <v>0</v>
      </c>
      <c r="M55" s="59"/>
      <c r="Q55" s="45" t="e">
        <f t="shared" si="4"/>
        <v>#DIV/0!</v>
      </c>
      <c r="S55" s="3">
        <v>86.73</v>
      </c>
      <c r="T55" s="12" t="e">
        <f t="shared" si="5"/>
        <v>#DIV/0!</v>
      </c>
      <c r="U55" s="12">
        <f t="shared" si="6"/>
        <v>0</v>
      </c>
      <c r="V55" s="12">
        <f>AVERAGE(U54:U55)</f>
        <v>0</v>
      </c>
    </row>
    <row r="56" spans="1:22">
      <c r="A56" s="2">
        <f>'TRB Record'!A56</f>
        <v>28</v>
      </c>
      <c r="C56" s="10">
        <f>'TRB Record'!C56</f>
        <v>0</v>
      </c>
      <c r="D56" s="13"/>
      <c r="E56" s="4">
        <f>(D56*'% solids Extr Free'!J58)/100</f>
        <v>0</v>
      </c>
      <c r="F56" s="14"/>
      <c r="G56" s="14"/>
      <c r="H56" s="4">
        <f t="shared" si="7"/>
        <v>0</v>
      </c>
      <c r="I56" s="14"/>
      <c r="J56" s="12">
        <f t="shared" si="8"/>
        <v>0</v>
      </c>
      <c r="K56" s="12">
        <f t="shared" si="9"/>
        <v>0</v>
      </c>
      <c r="L56" s="12">
        <f t="shared" si="3"/>
        <v>0</v>
      </c>
      <c r="M56" s="59"/>
      <c r="Q56" s="45" t="e">
        <f t="shared" si="4"/>
        <v>#DIV/0!</v>
      </c>
      <c r="S56" s="3">
        <v>86.73</v>
      </c>
      <c r="T56" s="12" t="e">
        <f t="shared" si="5"/>
        <v>#DIV/0!</v>
      </c>
      <c r="U56" s="12">
        <f t="shared" si="6"/>
        <v>0</v>
      </c>
      <c r="V56" s="12"/>
    </row>
    <row r="57" spans="1:22">
      <c r="A57" s="2" t="str">
        <f>'TRB Record'!A57</f>
        <v>replicate 28</v>
      </c>
      <c r="C57" s="10">
        <f>'TRB Record'!C57</f>
        <v>0</v>
      </c>
      <c r="D57" s="13"/>
      <c r="E57" s="4">
        <f>(D57*'% solids Extr Free'!J58)/100</f>
        <v>0</v>
      </c>
      <c r="F57" s="14"/>
      <c r="G57" s="14"/>
      <c r="H57" s="4">
        <f t="shared" si="7"/>
        <v>0</v>
      </c>
      <c r="I57" s="14"/>
      <c r="J57" s="12">
        <f t="shared" si="8"/>
        <v>0</v>
      </c>
      <c r="K57" s="12">
        <f t="shared" si="9"/>
        <v>0</v>
      </c>
      <c r="L57" s="12">
        <f t="shared" si="3"/>
        <v>0</v>
      </c>
      <c r="M57" s="59"/>
      <c r="Q57" s="45" t="e">
        <f t="shared" si="4"/>
        <v>#DIV/0!</v>
      </c>
      <c r="S57" s="3">
        <v>86.73</v>
      </c>
      <c r="T57" s="12" t="e">
        <f t="shared" si="5"/>
        <v>#DIV/0!</v>
      </c>
      <c r="U57" s="12">
        <f t="shared" si="6"/>
        <v>0</v>
      </c>
      <c r="V57" s="12">
        <f>AVERAGE(U56:U57)</f>
        <v>0</v>
      </c>
    </row>
    <row r="58" spans="1:22">
      <c r="A58" s="2">
        <f>'TRB Record'!A58</f>
        <v>29</v>
      </c>
      <c r="C58" s="10">
        <f>'TRB Record'!C58</f>
        <v>0</v>
      </c>
      <c r="D58" s="13"/>
      <c r="E58" s="4">
        <f>(D58*'% solids Extr Free'!J60)/100</f>
        <v>0</v>
      </c>
      <c r="F58" s="14"/>
      <c r="G58" s="14"/>
      <c r="H58" s="4">
        <f t="shared" si="7"/>
        <v>0</v>
      </c>
      <c r="I58" s="14"/>
      <c r="J58" s="12">
        <f t="shared" si="8"/>
        <v>0</v>
      </c>
      <c r="K58" s="12">
        <f t="shared" si="9"/>
        <v>0</v>
      </c>
      <c r="L58" s="12">
        <f t="shared" si="3"/>
        <v>0</v>
      </c>
      <c r="M58" s="59"/>
      <c r="Q58" s="45" t="e">
        <f t="shared" si="4"/>
        <v>#DIV/0!</v>
      </c>
      <c r="S58" s="3">
        <v>86.73</v>
      </c>
      <c r="T58" s="12" t="e">
        <f t="shared" si="5"/>
        <v>#DIV/0!</v>
      </c>
      <c r="U58" s="12">
        <f t="shared" si="6"/>
        <v>0</v>
      </c>
      <c r="V58" s="12"/>
    </row>
    <row r="59" spans="1:22">
      <c r="A59" s="2" t="str">
        <f>'TRB Record'!A59</f>
        <v>replicate 29</v>
      </c>
      <c r="C59" s="10">
        <f>'TRB Record'!C59</f>
        <v>0</v>
      </c>
      <c r="D59" s="13"/>
      <c r="E59" s="4">
        <f>(D59*'% solids Extr Free'!J60)/100</f>
        <v>0</v>
      </c>
      <c r="F59" s="14"/>
      <c r="G59" s="14"/>
      <c r="H59" s="4">
        <f t="shared" si="7"/>
        <v>0</v>
      </c>
      <c r="I59" s="14"/>
      <c r="J59" s="12">
        <f t="shared" si="8"/>
        <v>0</v>
      </c>
      <c r="K59" s="12">
        <f t="shared" si="9"/>
        <v>0</v>
      </c>
      <c r="L59" s="12">
        <f t="shared" si="3"/>
        <v>0</v>
      </c>
      <c r="M59" s="59"/>
      <c r="Q59" s="45" t="e">
        <f t="shared" si="4"/>
        <v>#DIV/0!</v>
      </c>
      <c r="S59" s="3">
        <v>86.73</v>
      </c>
      <c r="T59" s="12" t="e">
        <f t="shared" si="5"/>
        <v>#DIV/0!</v>
      </c>
      <c r="U59" s="12">
        <f t="shared" si="6"/>
        <v>0</v>
      </c>
      <c r="V59" s="12">
        <f>AVERAGE(U58:U59)</f>
        <v>0</v>
      </c>
    </row>
    <row r="60" spans="1:22">
      <c r="A60" s="2">
        <f>'TRB Record'!A60</f>
        <v>30</v>
      </c>
      <c r="C60" s="10">
        <f>'TRB Record'!C60</f>
        <v>0</v>
      </c>
      <c r="D60" s="13"/>
      <c r="E60" s="4">
        <f>(D60*'% solids Extr Free'!J62)/100</f>
        <v>0</v>
      </c>
      <c r="F60" s="14"/>
      <c r="G60" s="14"/>
      <c r="H60" s="4">
        <f t="shared" si="7"/>
        <v>0</v>
      </c>
      <c r="I60" s="14"/>
      <c r="J60" s="12">
        <f t="shared" si="8"/>
        <v>0</v>
      </c>
      <c r="K60" s="12">
        <f t="shared" si="9"/>
        <v>0</v>
      </c>
      <c r="L60" s="12">
        <f t="shared" si="3"/>
        <v>0</v>
      </c>
      <c r="M60" s="59"/>
      <c r="Q60" s="45" t="e">
        <f t="shared" si="4"/>
        <v>#DIV/0!</v>
      </c>
      <c r="S60" s="3">
        <v>86.73</v>
      </c>
      <c r="T60" s="12" t="e">
        <f t="shared" si="5"/>
        <v>#DIV/0!</v>
      </c>
      <c r="U60" s="12">
        <f t="shared" si="6"/>
        <v>0</v>
      </c>
      <c r="V60" s="12"/>
    </row>
    <row r="61" spans="1:22">
      <c r="A61" s="2" t="str">
        <f>'TRB Record'!A61</f>
        <v>replicate 30</v>
      </c>
      <c r="C61" s="10">
        <f>'TRB Record'!C61</f>
        <v>0</v>
      </c>
      <c r="D61" s="13"/>
      <c r="E61" s="4">
        <f>(D61*'% solids Extr Free'!J62)/100</f>
        <v>0</v>
      </c>
      <c r="F61" s="14"/>
      <c r="G61" s="14"/>
      <c r="H61" s="4">
        <f t="shared" si="7"/>
        <v>0</v>
      </c>
      <c r="I61" s="14"/>
      <c r="J61" s="12">
        <f t="shared" si="8"/>
        <v>0</v>
      </c>
      <c r="K61" s="12">
        <f t="shared" si="9"/>
        <v>0</v>
      </c>
      <c r="L61" s="12">
        <f t="shared" si="3"/>
        <v>0</v>
      </c>
      <c r="M61" s="59"/>
      <c r="Q61" s="45" t="e">
        <f t="shared" si="4"/>
        <v>#DIV/0!</v>
      </c>
      <c r="S61" s="3">
        <v>86.73</v>
      </c>
      <c r="T61" s="12" t="e">
        <f t="shared" si="5"/>
        <v>#DIV/0!</v>
      </c>
      <c r="U61" s="12">
        <f t="shared" si="6"/>
        <v>0</v>
      </c>
      <c r="V61" s="12">
        <f>AVERAGE(U60:U61)</f>
        <v>0</v>
      </c>
    </row>
  </sheetData>
  <sheetProtection sheet="1" objects="1" scenarios="1"/>
  <phoneticPr fontId="0" type="noConversion"/>
  <printOptions gridLines="1"/>
  <pageMargins left="0.75" right="0.75" top="1" bottom="1" header="0.5" footer="0.5"/>
  <pageSetup scale="73" fitToWidth="2" fitToHeight="5" orientation="landscape" horizontalDpi="4294967292" verticalDpi="4294967292"/>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5A90-8351-4C46-B486-1312F8ABA83C}">
  <dimension ref="A1:T27"/>
  <sheetViews>
    <sheetView workbookViewId="0">
      <selection activeCell="Q3" sqref="Q3"/>
    </sheetView>
  </sheetViews>
  <sheetFormatPr defaultRowHeight="12"/>
  <cols>
    <col min="1" max="1" width="17.85546875" style="111" bestFit="1" customWidth="1"/>
    <col min="2" max="5" width="9.140625" style="111"/>
    <col min="6" max="6" width="7.28515625" style="111" bestFit="1" customWidth="1"/>
    <col min="7" max="7" width="9.140625" style="111"/>
    <col min="8" max="8" width="17.85546875" style="111" bestFit="1" customWidth="1"/>
    <col min="9" max="14" width="9.140625" style="111"/>
    <col min="15" max="15" width="17.85546875" style="111" bestFit="1" customWidth="1"/>
    <col min="16" max="16384" width="9.140625" style="111"/>
  </cols>
  <sheetData>
    <row r="1" spans="1:20" ht="13.5" thickBot="1">
      <c r="A1" s="88" t="s">
        <v>82</v>
      </c>
      <c r="B1" s="129" t="s">
        <v>83</v>
      </c>
      <c r="C1" s="129"/>
      <c r="D1" s="129"/>
      <c r="E1" s="129"/>
      <c r="F1" s="130"/>
      <c r="G1" s="110"/>
      <c r="H1" s="88" t="s">
        <v>82</v>
      </c>
      <c r="I1" s="129" t="s">
        <v>84</v>
      </c>
      <c r="J1" s="129"/>
      <c r="K1" s="129"/>
      <c r="L1" s="129"/>
      <c r="M1" s="130"/>
      <c r="N1" s="110"/>
      <c r="O1" s="88" t="s">
        <v>82</v>
      </c>
      <c r="P1" s="129" t="s">
        <v>85</v>
      </c>
      <c r="Q1" s="129"/>
      <c r="R1" s="129"/>
      <c r="S1" s="129"/>
      <c r="T1" s="130"/>
    </row>
    <row r="2" spans="1:20" ht="83.25" thickBot="1">
      <c r="A2" s="112"/>
      <c r="B2" s="113" t="s">
        <v>86</v>
      </c>
      <c r="C2" s="113" t="s">
        <v>87</v>
      </c>
      <c r="D2" s="113" t="s">
        <v>88</v>
      </c>
      <c r="E2" s="113" t="s">
        <v>89</v>
      </c>
      <c r="F2" s="77" t="s">
        <v>90</v>
      </c>
      <c r="G2" s="110"/>
      <c r="H2" s="112"/>
      <c r="I2" s="113" t="s">
        <v>86</v>
      </c>
      <c r="J2" s="113" t="s">
        <v>87</v>
      </c>
      <c r="K2" s="113" t="s">
        <v>88</v>
      </c>
      <c r="L2" s="113" t="s">
        <v>89</v>
      </c>
      <c r="M2" s="77" t="str">
        <f>F2</f>
        <v>Mannose (mg/ml)</v>
      </c>
      <c r="N2" s="110"/>
      <c r="O2" s="112"/>
      <c r="P2" s="113" t="s">
        <v>86</v>
      </c>
      <c r="Q2" s="113" t="s">
        <v>87</v>
      </c>
      <c r="R2" s="113" t="s">
        <v>88</v>
      </c>
      <c r="S2" s="113" t="s">
        <v>89</v>
      </c>
      <c r="T2" s="77" t="str">
        <f>F2</f>
        <v>Mannose (mg/ml)</v>
      </c>
    </row>
    <row r="3" spans="1:20" ht="13.5" thickBot="1">
      <c r="A3" s="89" t="s">
        <v>91</v>
      </c>
      <c r="B3" s="90" t="e">
        <f>AVERAGE(B7,B11,B15,B19,B23,B27)</f>
        <v>#DIV/0!</v>
      </c>
      <c r="C3" s="90" t="e">
        <f>AVERAGE(C7,C11,C15,C19,C23,C27)</f>
        <v>#DIV/0!</v>
      </c>
      <c r="D3" s="90" t="e">
        <f>AVERAGE(D7,D11,D15,D19,D23,D27)</f>
        <v>#DIV/0!</v>
      </c>
      <c r="E3" s="90" t="e">
        <f>AVERAGE(E7,E11,E15,E19,E23,E27)</f>
        <v>#DIV/0!</v>
      </c>
      <c r="F3" s="91" t="e">
        <f>AVERAGE(F7,F11,F15,F19,F23,F27)</f>
        <v>#DIV/0!</v>
      </c>
      <c r="G3" s="110"/>
      <c r="H3" s="89" t="s">
        <v>91</v>
      </c>
      <c r="I3" s="90" t="e">
        <f>AVERAGE(I7,I11,I15,I19,I23,I27)</f>
        <v>#DIV/0!</v>
      </c>
      <c r="J3" s="90" t="e">
        <f>AVERAGE(J7,J11,J15,J19,J23,J27)</f>
        <v>#DIV/0!</v>
      </c>
      <c r="K3" s="90" t="e">
        <f>AVERAGE(K7,K11,K15,K19,K23,K27)</f>
        <v>#DIV/0!</v>
      </c>
      <c r="L3" s="90" t="e">
        <f>AVERAGE(L7,L11,L15,L19,L23,L27)</f>
        <v>#DIV/0!</v>
      </c>
      <c r="M3" s="91" t="e">
        <f>AVERAGE(M7,M11,M15,M19,M23,M27)</f>
        <v>#DIV/0!</v>
      </c>
      <c r="N3" s="110"/>
      <c r="O3" s="89" t="s">
        <v>91</v>
      </c>
      <c r="P3" s="90" t="e">
        <f>AVERAGE(P7,P11,P15,P19,P23,P27)</f>
        <v>#DIV/0!</v>
      </c>
      <c r="Q3" s="90" t="e">
        <f>AVERAGE(Q7,Q11,Q15,Q19,Q23,Q27)</f>
        <v>#DIV/0!</v>
      </c>
      <c r="R3" s="90" t="e">
        <f>AVERAGE(R7,R11,R15,R19,R23,R27)</f>
        <v>#DIV/0!</v>
      </c>
      <c r="S3" s="90" t="e">
        <f>AVERAGE(S7,S11,S15,S19,S23,S27)</f>
        <v>#DIV/0!</v>
      </c>
      <c r="T3" s="91" t="e">
        <f>AVERAGE(T7,T11,T15,T19,T23,T27)</f>
        <v>#DIV/0!</v>
      </c>
    </row>
    <row r="4" spans="1:20" ht="12.75">
      <c r="A4" s="112"/>
      <c r="B4" s="114"/>
      <c r="C4" s="114"/>
      <c r="D4" s="114"/>
      <c r="E4" s="114"/>
      <c r="F4" s="115"/>
      <c r="G4" s="110"/>
      <c r="H4" s="112"/>
      <c r="I4" s="114"/>
      <c r="J4" s="114"/>
      <c r="K4" s="114"/>
      <c r="L4" s="114"/>
      <c r="M4" s="115"/>
      <c r="N4" s="110"/>
      <c r="O4" s="112"/>
      <c r="P4" s="114"/>
      <c r="Q4" s="114"/>
      <c r="R4" s="114"/>
      <c r="S4" s="114"/>
      <c r="T4" s="115"/>
    </row>
    <row r="5" spans="1:20" ht="12.75">
      <c r="A5" s="112" t="s">
        <v>92</v>
      </c>
      <c r="B5" s="116"/>
      <c r="C5" s="116"/>
      <c r="D5" s="116"/>
      <c r="E5" s="116"/>
      <c r="F5" s="117" t="s">
        <v>93</v>
      </c>
      <c r="G5" s="110"/>
      <c r="H5" s="112" t="s">
        <v>92</v>
      </c>
      <c r="I5" s="116"/>
      <c r="J5" s="116"/>
      <c r="K5" s="116"/>
      <c r="L5" s="116"/>
      <c r="M5" s="117"/>
      <c r="N5" s="110"/>
      <c r="O5" s="112" t="s">
        <v>92</v>
      </c>
      <c r="P5" s="116"/>
      <c r="Q5" s="116"/>
      <c r="R5" s="116"/>
      <c r="S5" s="116"/>
      <c r="T5" s="117"/>
    </row>
    <row r="6" spans="1:20" ht="12.75">
      <c r="A6" s="112" t="s">
        <v>94</v>
      </c>
      <c r="B6" s="116"/>
      <c r="C6" s="116"/>
      <c r="D6" s="116"/>
      <c r="E6" s="116"/>
      <c r="F6" s="117" t="s">
        <v>93</v>
      </c>
      <c r="G6" s="110"/>
      <c r="H6" s="112" t="s">
        <v>94</v>
      </c>
      <c r="I6" s="116"/>
      <c r="J6" s="116"/>
      <c r="K6" s="116"/>
      <c r="L6" s="116"/>
      <c r="M6" s="117"/>
      <c r="N6" s="110"/>
      <c r="O6" s="112" t="s">
        <v>94</v>
      </c>
      <c r="P6" s="116"/>
      <c r="Q6" s="116"/>
      <c r="R6" s="116"/>
      <c r="S6" s="116"/>
      <c r="T6" s="117"/>
    </row>
    <row r="7" spans="1:20" ht="12.75">
      <c r="A7" s="92" t="s">
        <v>95</v>
      </c>
      <c r="B7" s="93" t="str">
        <f>IF(B5&lt;&gt;"",B6/B5,"")</f>
        <v/>
      </c>
      <c r="C7" s="93" t="str">
        <f>IF(C5&lt;&gt;"",C6/C5,"")</f>
        <v/>
      </c>
      <c r="D7" s="93" t="str">
        <f>IF(D5&lt;&gt;"",D6/D5,"")</f>
        <v/>
      </c>
      <c r="E7" s="93" t="str">
        <f>IF(E5&lt;&gt;"",E6/E5,"")</f>
        <v/>
      </c>
      <c r="F7" s="118" t="str">
        <f>IF(F5&lt;&gt;"",F6/F5,"")</f>
        <v/>
      </c>
      <c r="G7" s="110"/>
      <c r="H7" s="92" t="s">
        <v>95</v>
      </c>
      <c r="I7" s="93" t="str">
        <f>IF(I5&lt;&gt;"",I6/I5,"")</f>
        <v/>
      </c>
      <c r="J7" s="93" t="str">
        <f>IF(J5&lt;&gt;"",J6/J5,"")</f>
        <v/>
      </c>
      <c r="K7" s="93" t="str">
        <f>IF(K5&lt;&gt;"",K6/K5,"")</f>
        <v/>
      </c>
      <c r="L7" s="93" t="str">
        <f>IF(L5&lt;&gt;"",L6/L5,"")</f>
        <v/>
      </c>
      <c r="M7" s="118" t="str">
        <f>IF(M5&lt;&gt;"",M6/M5,"")</f>
        <v/>
      </c>
      <c r="N7" s="110"/>
      <c r="O7" s="92" t="s">
        <v>95</v>
      </c>
      <c r="P7" s="93" t="str">
        <f>IF(P5&lt;&gt;"",P6/P5,"")</f>
        <v/>
      </c>
      <c r="Q7" s="93" t="str">
        <f>IF(Q5&lt;&gt;"",Q6/Q5,"")</f>
        <v/>
      </c>
      <c r="R7" s="93" t="str">
        <f>IF(R5&lt;&gt;"",R6/R5,"")</f>
        <v/>
      </c>
      <c r="S7" s="93" t="str">
        <f>IF(S5&lt;&gt;"",S6/S5,"")</f>
        <v/>
      </c>
      <c r="T7" s="118" t="str">
        <f>IF(T5&lt;&gt;"",T6/T5,"")</f>
        <v/>
      </c>
    </row>
    <row r="8" spans="1:20" ht="12.75">
      <c r="A8" s="112"/>
      <c r="B8" s="114"/>
      <c r="C8" s="114"/>
      <c r="D8" s="114"/>
      <c r="E8" s="114"/>
      <c r="F8" s="115"/>
      <c r="G8" s="110"/>
      <c r="H8" s="112"/>
      <c r="I8" s="114"/>
      <c r="J8" s="114"/>
      <c r="K8" s="114"/>
      <c r="L8" s="114"/>
      <c r="M8" s="115"/>
      <c r="N8" s="110"/>
      <c r="O8" s="112"/>
      <c r="P8" s="114"/>
      <c r="Q8" s="114"/>
      <c r="R8" s="114"/>
      <c r="S8" s="114"/>
      <c r="T8" s="115"/>
    </row>
    <row r="9" spans="1:20" ht="12.75">
      <c r="A9" s="112" t="s">
        <v>92</v>
      </c>
      <c r="B9" s="116"/>
      <c r="C9" s="116"/>
      <c r="D9" s="116"/>
      <c r="E9" s="116"/>
      <c r="F9" s="117"/>
      <c r="G9" s="110"/>
      <c r="H9" s="112" t="s">
        <v>92</v>
      </c>
      <c r="I9" s="116"/>
      <c r="J9" s="116"/>
      <c r="K9" s="116"/>
      <c r="L9" s="116"/>
      <c r="M9" s="117"/>
      <c r="N9" s="110"/>
      <c r="O9" s="112" t="s">
        <v>92</v>
      </c>
      <c r="P9" s="116"/>
      <c r="Q9" s="116"/>
      <c r="R9" s="116"/>
      <c r="S9" s="116"/>
      <c r="T9" s="117"/>
    </row>
    <row r="10" spans="1:20" ht="12.75">
      <c r="A10" s="112" t="s">
        <v>94</v>
      </c>
      <c r="B10" s="116"/>
      <c r="C10" s="116"/>
      <c r="D10" s="116"/>
      <c r="E10" s="116"/>
      <c r="F10" s="117" t="s">
        <v>93</v>
      </c>
      <c r="G10" s="110"/>
      <c r="H10" s="112" t="s">
        <v>94</v>
      </c>
      <c r="I10" s="116"/>
      <c r="J10" s="116"/>
      <c r="K10" s="116"/>
      <c r="L10" s="116"/>
      <c r="M10" s="117"/>
      <c r="N10" s="110"/>
      <c r="O10" s="112" t="s">
        <v>94</v>
      </c>
      <c r="P10" s="116"/>
      <c r="Q10" s="116"/>
      <c r="R10" s="116"/>
      <c r="S10" s="116"/>
      <c r="T10" s="117"/>
    </row>
    <row r="11" spans="1:20" ht="12.75">
      <c r="A11" s="92" t="s">
        <v>95</v>
      </c>
      <c r="B11" s="93" t="str">
        <f>IF(B9&lt;&gt;"",B10/B9,"")</f>
        <v/>
      </c>
      <c r="C11" s="93" t="str">
        <f>IF(C9&lt;&gt;"",C10/C9,"")</f>
        <v/>
      </c>
      <c r="D11" s="93" t="str">
        <f>IF(D9&lt;&gt;"",D10/D9,"")</f>
        <v/>
      </c>
      <c r="E11" s="93" t="str">
        <f>IF(E9&lt;&gt;"",E10/E9,"")</f>
        <v/>
      </c>
      <c r="F11" s="118" t="str">
        <f>IF(F9&lt;&gt;"",F10/F9,"")</f>
        <v/>
      </c>
      <c r="G11" s="110"/>
      <c r="H11" s="92" t="s">
        <v>95</v>
      </c>
      <c r="I11" s="93" t="str">
        <f>IF(I9&lt;&gt;"",I10/I9,"")</f>
        <v/>
      </c>
      <c r="J11" s="93" t="str">
        <f>IF(J9&lt;&gt;"",J10/J9,"")</f>
        <v/>
      </c>
      <c r="K11" s="93" t="str">
        <f>IF(K9&lt;&gt;"",K10/K9,"")</f>
        <v/>
      </c>
      <c r="L11" s="93" t="str">
        <f>IF(L9&lt;&gt;"",L10/L9,"")</f>
        <v/>
      </c>
      <c r="M11" s="118" t="str">
        <f>IF(M9&lt;&gt;"",M10/M9,"")</f>
        <v/>
      </c>
      <c r="N11" s="110"/>
      <c r="O11" s="92" t="s">
        <v>95</v>
      </c>
      <c r="P11" s="93" t="str">
        <f>IF(P9&lt;&gt;"",P10/P9,"")</f>
        <v/>
      </c>
      <c r="Q11" s="93" t="str">
        <f>IF(Q9&lt;&gt;"",Q10/Q9,"")</f>
        <v/>
      </c>
      <c r="R11" s="93" t="str">
        <f>IF(R9&lt;&gt;"",R10/R9,"")</f>
        <v/>
      </c>
      <c r="S11" s="93" t="str">
        <f>IF(S9&lt;&gt;"",S10/S9,"")</f>
        <v/>
      </c>
      <c r="T11" s="118" t="str">
        <f>IF(T9&lt;&gt;"",T10/T9,"")</f>
        <v/>
      </c>
    </row>
    <row r="12" spans="1:20" ht="12.75">
      <c r="A12" s="112"/>
      <c r="B12" s="114"/>
      <c r="C12" s="114"/>
      <c r="D12" s="114"/>
      <c r="E12" s="114"/>
      <c r="F12" s="115"/>
      <c r="G12" s="110"/>
      <c r="H12" s="112"/>
      <c r="I12" s="114"/>
      <c r="J12" s="114"/>
      <c r="K12" s="114"/>
      <c r="L12" s="114"/>
      <c r="M12" s="115"/>
      <c r="N12" s="110"/>
      <c r="O12" s="112"/>
      <c r="P12" s="114"/>
      <c r="Q12" s="114"/>
      <c r="R12" s="114"/>
      <c r="S12" s="114"/>
      <c r="T12" s="115"/>
    </row>
    <row r="13" spans="1:20" ht="12.75">
      <c r="A13" s="112" t="s">
        <v>92</v>
      </c>
      <c r="B13" s="116"/>
      <c r="C13" s="116"/>
      <c r="D13" s="116"/>
      <c r="E13" s="116"/>
      <c r="F13" s="117" t="s">
        <v>93</v>
      </c>
      <c r="G13" s="110"/>
      <c r="H13" s="112" t="s">
        <v>92</v>
      </c>
      <c r="I13" s="116"/>
      <c r="J13" s="116"/>
      <c r="K13" s="116"/>
      <c r="L13" s="116"/>
      <c r="M13" s="117"/>
      <c r="N13" s="110"/>
      <c r="O13" s="112" t="s">
        <v>92</v>
      </c>
      <c r="P13" s="116"/>
      <c r="Q13" s="116"/>
      <c r="R13" s="116"/>
      <c r="S13" s="116"/>
      <c r="T13" s="117"/>
    </row>
    <row r="14" spans="1:20" ht="12.75">
      <c r="A14" s="112" t="s">
        <v>94</v>
      </c>
      <c r="B14" s="116"/>
      <c r="C14" s="116"/>
      <c r="D14" s="116"/>
      <c r="E14" s="116"/>
      <c r="F14" s="117" t="s">
        <v>93</v>
      </c>
      <c r="G14" s="110"/>
      <c r="H14" s="112" t="s">
        <v>94</v>
      </c>
      <c r="I14" s="116"/>
      <c r="J14" s="116"/>
      <c r="K14" s="116"/>
      <c r="L14" s="116"/>
      <c r="M14" s="117"/>
      <c r="N14" s="110"/>
      <c r="O14" s="112" t="s">
        <v>94</v>
      </c>
      <c r="P14" s="116"/>
      <c r="Q14" s="116"/>
      <c r="R14" s="116"/>
      <c r="S14" s="116"/>
      <c r="T14" s="117"/>
    </row>
    <row r="15" spans="1:20" ht="12.75">
      <c r="A15" s="112" t="s">
        <v>95</v>
      </c>
      <c r="B15" s="114" t="str">
        <f>IF(B13&lt;&gt;"",B14/B13,"")</f>
        <v/>
      </c>
      <c r="C15" s="114" t="str">
        <f>IF(C13&lt;&gt;"",C14/C13,"")</f>
        <v/>
      </c>
      <c r="D15" s="114" t="str">
        <f>IF(D13&lt;&gt;"",D14/D13,"")</f>
        <v/>
      </c>
      <c r="E15" s="114" t="str">
        <f>IF(E13&lt;&gt;"",E14/E13,"")</f>
        <v/>
      </c>
      <c r="F15" s="115" t="str">
        <f>IF(F13&lt;&gt;"",F14/F13,"")</f>
        <v/>
      </c>
      <c r="G15" s="110"/>
      <c r="H15" s="112" t="s">
        <v>95</v>
      </c>
      <c r="I15" s="114" t="str">
        <f>IF(I13&lt;&gt;"",I14/I13,"")</f>
        <v/>
      </c>
      <c r="J15" s="114" t="str">
        <f>IF(J13&lt;&gt;"",J14/J13,"")</f>
        <v/>
      </c>
      <c r="K15" s="114" t="str">
        <f>IF(K13&lt;&gt;"",K14/K13,"")</f>
        <v/>
      </c>
      <c r="L15" s="114" t="str">
        <f>IF(L13&lt;&gt;"",L14/L13,"")</f>
        <v/>
      </c>
      <c r="M15" s="115" t="str">
        <f>IF(M13&lt;&gt;"",M14/M13,"")</f>
        <v/>
      </c>
      <c r="N15" s="110"/>
      <c r="O15" s="112" t="s">
        <v>95</v>
      </c>
      <c r="P15" s="114" t="str">
        <f>IF(P13&lt;&gt;"",P14/P13,"")</f>
        <v/>
      </c>
      <c r="Q15" s="114" t="str">
        <f>IF(Q13&lt;&gt;"",Q14/Q13,"")</f>
        <v/>
      </c>
      <c r="R15" s="114" t="str">
        <f>IF(R13&lt;&gt;"",R14/R13,"")</f>
        <v/>
      </c>
      <c r="S15" s="114" t="str">
        <f>IF(S13&lt;&gt;"",S14/S13,"")</f>
        <v/>
      </c>
      <c r="T15" s="115" t="str">
        <f>IF(T13&lt;&gt;"",T14/T13,"")</f>
        <v/>
      </c>
    </row>
    <row r="16" spans="1:20" ht="12.75">
      <c r="A16" s="112"/>
      <c r="B16" s="114"/>
      <c r="C16" s="114"/>
      <c r="D16" s="114"/>
      <c r="E16" s="114"/>
      <c r="F16" s="115"/>
      <c r="G16" s="110"/>
      <c r="H16" s="112"/>
      <c r="I16" s="114"/>
      <c r="J16" s="114"/>
      <c r="K16" s="114"/>
      <c r="L16" s="114"/>
      <c r="M16" s="115"/>
      <c r="N16" s="110"/>
      <c r="O16" s="112"/>
      <c r="P16" s="114"/>
      <c r="Q16" s="114"/>
      <c r="R16" s="114"/>
      <c r="S16" s="114"/>
      <c r="T16" s="115"/>
    </row>
    <row r="17" spans="1:20" ht="12.75">
      <c r="A17" s="112" t="s">
        <v>92</v>
      </c>
      <c r="B17" s="116"/>
      <c r="C17" s="116"/>
      <c r="D17" s="116"/>
      <c r="E17" s="116"/>
      <c r="F17" s="117"/>
      <c r="G17" s="110"/>
      <c r="H17" s="112" t="s">
        <v>92</v>
      </c>
      <c r="I17" s="116"/>
      <c r="J17" s="116"/>
      <c r="K17" s="116"/>
      <c r="L17" s="116"/>
      <c r="M17" s="117"/>
      <c r="N17" s="110"/>
      <c r="O17" s="112" t="s">
        <v>92</v>
      </c>
      <c r="P17" s="116"/>
      <c r="Q17" s="116"/>
      <c r="R17" s="116"/>
      <c r="S17" s="116"/>
      <c r="T17" s="117"/>
    </row>
    <row r="18" spans="1:20" ht="12.75">
      <c r="A18" s="112" t="s">
        <v>94</v>
      </c>
      <c r="B18" s="116"/>
      <c r="C18" s="116"/>
      <c r="D18" s="116"/>
      <c r="E18" s="116"/>
      <c r="F18" s="117"/>
      <c r="G18" s="110"/>
      <c r="H18" s="112" t="s">
        <v>94</v>
      </c>
      <c r="I18" s="116"/>
      <c r="J18" s="116"/>
      <c r="K18" s="116"/>
      <c r="L18" s="116"/>
      <c r="M18" s="117"/>
      <c r="N18" s="110"/>
      <c r="O18" s="112" t="s">
        <v>94</v>
      </c>
      <c r="P18" s="116"/>
      <c r="Q18" s="116"/>
      <c r="R18" s="116"/>
      <c r="S18" s="116"/>
      <c r="T18" s="117"/>
    </row>
    <row r="19" spans="1:20" ht="12.75">
      <c r="A19" s="92" t="s">
        <v>95</v>
      </c>
      <c r="B19" s="93" t="str">
        <f>IF(B17&lt;&gt;"",B18/B17,"")</f>
        <v/>
      </c>
      <c r="C19" s="93" t="str">
        <f>IF(C17&lt;&gt;"",C18/C17,"")</f>
        <v/>
      </c>
      <c r="D19" s="93" t="str">
        <f>IF(D17&lt;&gt;"",D18/D17,"")</f>
        <v/>
      </c>
      <c r="E19" s="93" t="str">
        <f>IF(E17&lt;&gt;"",E18/E17,"")</f>
        <v/>
      </c>
      <c r="F19" s="118" t="str">
        <f>IF(F17&lt;&gt;"",F18/F17,"")</f>
        <v/>
      </c>
      <c r="G19" s="110"/>
      <c r="H19" s="92" t="s">
        <v>95</v>
      </c>
      <c r="I19" s="93" t="str">
        <f>IF(I17&lt;&gt;"",I18/I17,"")</f>
        <v/>
      </c>
      <c r="J19" s="93" t="str">
        <f>IF(J17&lt;&gt;"",J18/J17,"")</f>
        <v/>
      </c>
      <c r="K19" s="93" t="str">
        <f>IF(K17&lt;&gt;"",K18/K17,"")</f>
        <v/>
      </c>
      <c r="L19" s="93" t="str">
        <f>IF(L17&lt;&gt;"",L18/L17,"")</f>
        <v/>
      </c>
      <c r="M19" s="118" t="str">
        <f>IF(M17&lt;&gt;"",M18/M17,"")</f>
        <v/>
      </c>
      <c r="N19" s="110"/>
      <c r="O19" s="92" t="s">
        <v>95</v>
      </c>
      <c r="P19" s="93" t="str">
        <f>IF(P17&lt;&gt;"",P18/P17,"")</f>
        <v/>
      </c>
      <c r="Q19" s="93" t="str">
        <f>IF(Q17&lt;&gt;"",Q18/Q17,"")</f>
        <v/>
      </c>
      <c r="R19" s="93" t="str">
        <f>IF(R17&lt;&gt;"",R18/R17,"")</f>
        <v/>
      </c>
      <c r="S19" s="93" t="str">
        <f>IF(S17&lt;&gt;"",S18/S17,"")</f>
        <v/>
      </c>
      <c r="T19" s="118" t="str">
        <f>IF(T17&lt;&gt;"",T18/T17,"")</f>
        <v/>
      </c>
    </row>
    <row r="20" spans="1:20" ht="12.75">
      <c r="A20" s="112"/>
      <c r="B20" s="114"/>
      <c r="C20" s="114"/>
      <c r="D20" s="114"/>
      <c r="E20" s="114"/>
      <c r="F20" s="115"/>
      <c r="G20" s="110"/>
      <c r="H20" s="112"/>
      <c r="I20" s="114"/>
      <c r="J20" s="114"/>
      <c r="K20" s="114"/>
      <c r="L20" s="114"/>
      <c r="M20" s="115"/>
      <c r="N20" s="110"/>
      <c r="O20" s="112"/>
      <c r="P20" s="114"/>
      <c r="Q20" s="114"/>
      <c r="R20" s="114"/>
      <c r="S20" s="114"/>
      <c r="T20" s="115"/>
    </row>
    <row r="21" spans="1:20" ht="12.75">
      <c r="A21" s="112" t="s">
        <v>92</v>
      </c>
      <c r="B21" s="116"/>
      <c r="C21" s="116"/>
      <c r="D21" s="116"/>
      <c r="E21" s="116"/>
      <c r="F21" s="117"/>
      <c r="G21" s="110"/>
      <c r="H21" s="112" t="s">
        <v>92</v>
      </c>
      <c r="I21" s="116"/>
      <c r="J21" s="116"/>
      <c r="K21" s="116"/>
      <c r="L21" s="116"/>
      <c r="M21" s="117"/>
      <c r="N21" s="110"/>
      <c r="O21" s="112" t="s">
        <v>92</v>
      </c>
      <c r="P21" s="116"/>
      <c r="Q21" s="116"/>
      <c r="R21" s="116"/>
      <c r="S21" s="116"/>
      <c r="T21" s="117"/>
    </row>
    <row r="22" spans="1:20" ht="12.75">
      <c r="A22" s="112" t="s">
        <v>94</v>
      </c>
      <c r="B22" s="116"/>
      <c r="C22" s="116"/>
      <c r="D22" s="116"/>
      <c r="E22" s="116"/>
      <c r="F22" s="117"/>
      <c r="G22" s="110"/>
      <c r="H22" s="112" t="s">
        <v>94</v>
      </c>
      <c r="I22" s="116"/>
      <c r="J22" s="116"/>
      <c r="K22" s="116"/>
      <c r="L22" s="116"/>
      <c r="M22" s="117"/>
      <c r="N22" s="110"/>
      <c r="O22" s="112" t="s">
        <v>94</v>
      </c>
      <c r="P22" s="116"/>
      <c r="Q22" s="116"/>
      <c r="R22" s="116"/>
      <c r="S22" s="116"/>
      <c r="T22" s="117"/>
    </row>
    <row r="23" spans="1:20" ht="12.75">
      <c r="A23" s="92" t="s">
        <v>95</v>
      </c>
      <c r="B23" s="93" t="str">
        <f>IF(B21&lt;&gt;"",B22/B21,"")</f>
        <v/>
      </c>
      <c r="C23" s="93" t="str">
        <f>IF(C21&lt;&gt;"",C22/C21,"")</f>
        <v/>
      </c>
      <c r="D23" s="93" t="str">
        <f>IF(D21&lt;&gt;"",D22/D21,"")</f>
        <v/>
      </c>
      <c r="E23" s="93" t="str">
        <f>IF(E21&lt;&gt;"",E22/E21,"")</f>
        <v/>
      </c>
      <c r="F23" s="118" t="str">
        <f>IF(F21&lt;&gt;"",F22/F21,"")</f>
        <v/>
      </c>
      <c r="G23" s="110"/>
      <c r="H23" s="92" t="s">
        <v>95</v>
      </c>
      <c r="I23" s="93" t="str">
        <f>IF(I21&lt;&gt;"",I22/I21,"")</f>
        <v/>
      </c>
      <c r="J23" s="93" t="str">
        <f>IF(J21&lt;&gt;"",J22/J21,"")</f>
        <v/>
      </c>
      <c r="K23" s="93" t="str">
        <f>IF(K21&lt;&gt;"",K22/K21,"")</f>
        <v/>
      </c>
      <c r="L23" s="93" t="str">
        <f>IF(L21&lt;&gt;"",L22/L21,"")</f>
        <v/>
      </c>
      <c r="M23" s="118" t="str">
        <f>IF(M21&lt;&gt;"",M22/M21,"")</f>
        <v/>
      </c>
      <c r="N23" s="110"/>
      <c r="O23" s="92" t="s">
        <v>95</v>
      </c>
      <c r="P23" s="93" t="str">
        <f>IF(P21&lt;&gt;"",P22/P21,"")</f>
        <v/>
      </c>
      <c r="Q23" s="93" t="str">
        <f>IF(Q21&lt;&gt;"",Q22/Q21,"")</f>
        <v/>
      </c>
      <c r="R23" s="93" t="str">
        <f>IF(R21&lt;&gt;"",R22/R21,"")</f>
        <v/>
      </c>
      <c r="S23" s="93" t="str">
        <f>IF(S21&lt;&gt;"",S22/S21,"")</f>
        <v/>
      </c>
      <c r="T23" s="118" t="str">
        <f>IF(T21&lt;&gt;"",T22/T21,"")</f>
        <v/>
      </c>
    </row>
    <row r="24" spans="1:20" ht="12.75">
      <c r="A24" s="112"/>
      <c r="B24" s="114"/>
      <c r="C24" s="114"/>
      <c r="D24" s="114"/>
      <c r="E24" s="114"/>
      <c r="F24" s="115"/>
      <c r="G24" s="110"/>
      <c r="H24" s="112"/>
      <c r="I24" s="114"/>
      <c r="J24" s="114"/>
      <c r="K24" s="114"/>
      <c r="L24" s="114"/>
      <c r="M24" s="115"/>
      <c r="N24" s="110"/>
      <c r="O24" s="112"/>
      <c r="P24" s="114"/>
      <c r="Q24" s="114"/>
      <c r="R24" s="114"/>
      <c r="S24" s="114"/>
      <c r="T24" s="115"/>
    </row>
    <row r="25" spans="1:20" ht="12.75">
      <c r="A25" s="112" t="s">
        <v>92</v>
      </c>
      <c r="B25" s="116"/>
      <c r="C25" s="116"/>
      <c r="D25" s="116"/>
      <c r="E25" s="116"/>
      <c r="F25" s="117"/>
      <c r="G25" s="110"/>
      <c r="H25" s="112" t="s">
        <v>92</v>
      </c>
      <c r="I25" s="116"/>
      <c r="J25" s="116"/>
      <c r="K25" s="116"/>
      <c r="L25" s="116"/>
      <c r="M25" s="117"/>
      <c r="N25" s="110"/>
      <c r="O25" s="112" t="s">
        <v>92</v>
      </c>
      <c r="P25" s="116"/>
      <c r="Q25" s="116"/>
      <c r="R25" s="116"/>
      <c r="S25" s="116"/>
      <c r="T25" s="117"/>
    </row>
    <row r="26" spans="1:20" ht="12.75">
      <c r="A26" s="112" t="s">
        <v>94</v>
      </c>
      <c r="B26" s="116"/>
      <c r="C26" s="116"/>
      <c r="D26" s="116"/>
      <c r="E26" s="116"/>
      <c r="F26" s="117"/>
      <c r="G26" s="110"/>
      <c r="H26" s="112" t="s">
        <v>94</v>
      </c>
      <c r="I26" s="116"/>
      <c r="J26" s="116"/>
      <c r="K26" s="116"/>
      <c r="L26" s="116"/>
      <c r="M26" s="117"/>
      <c r="N26" s="110"/>
      <c r="O26" s="112" t="s">
        <v>94</v>
      </c>
      <c r="P26" s="116"/>
      <c r="Q26" s="116"/>
      <c r="R26" s="116"/>
      <c r="S26" s="116"/>
      <c r="T26" s="117"/>
    </row>
    <row r="27" spans="1:20" ht="13.5" thickBot="1">
      <c r="A27" s="94" t="s">
        <v>95</v>
      </c>
      <c r="B27" s="95" t="str">
        <f>IF(B25&lt;&gt;"",B26/B25,"")</f>
        <v/>
      </c>
      <c r="C27" s="95" t="str">
        <f>IF(C25&lt;&gt;"",C26/C25,"")</f>
        <v/>
      </c>
      <c r="D27" s="95" t="str">
        <f>IF(D25&lt;&gt;"",D26/D25,"")</f>
        <v/>
      </c>
      <c r="E27" s="95" t="str">
        <f>IF(E25&lt;&gt;"",E26/E25,"")</f>
        <v/>
      </c>
      <c r="F27" s="119" t="str">
        <f>IF(F25&lt;&gt;"",F26/F25,"")</f>
        <v/>
      </c>
      <c r="G27" s="110"/>
      <c r="H27" s="94" t="s">
        <v>95</v>
      </c>
      <c r="I27" s="95" t="str">
        <f>IF(I25&lt;&gt;"",I26/I25,"")</f>
        <v/>
      </c>
      <c r="J27" s="95" t="str">
        <f>IF(J25&lt;&gt;"",J26/J25,"")</f>
        <v/>
      </c>
      <c r="K27" s="95" t="str">
        <f>IF(K25&lt;&gt;"",K26/K25,"")</f>
        <v/>
      </c>
      <c r="L27" s="95" t="str">
        <f>IF(L25&lt;&gt;"",L26/L25,"")</f>
        <v/>
      </c>
      <c r="M27" s="119" t="str">
        <f>IF(M25&lt;&gt;"",M26/M25,"")</f>
        <v/>
      </c>
      <c r="N27" s="110"/>
      <c r="O27" s="94" t="s">
        <v>95</v>
      </c>
      <c r="P27" s="95" t="str">
        <f>IF(P25&lt;&gt;"",P26/P25,"")</f>
        <v/>
      </c>
      <c r="Q27" s="95" t="str">
        <f>IF(Q25&lt;&gt;"",Q26/Q25,"")</f>
        <v/>
      </c>
      <c r="R27" s="95" t="str">
        <f>IF(R25&lt;&gt;"",R26/R25,"")</f>
        <v/>
      </c>
      <c r="S27" s="95" t="str">
        <f>IF(S25&lt;&gt;"",S26/S25,"")</f>
        <v/>
      </c>
      <c r="T27" s="119" t="str">
        <f>IF(T25&lt;&gt;"",T26/T25,"")</f>
        <v/>
      </c>
    </row>
  </sheetData>
  <sheetProtection sheet="1" objects="1" scenarios="1"/>
  <protectedRanges>
    <protectedRange sqref="B5:F6 B9:F10 B13:F14 B17:F18 B21:F22 B25:F26 I25:M26 I17:M18 I21:M22 P5:T6 P9:T10 P13:T14 P17:T18 P21:T22 P25:T26 I5:M6 I9:M10 I13:M14" name="Range1"/>
  </protectedRanges>
  <mergeCells count="3">
    <mergeCell ref="B1:F1"/>
    <mergeCell ref="I1:M1"/>
    <mergeCell ref="P1:T1"/>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EEBA-DCDB-436A-AA7D-9BE801250A5F}">
  <dimension ref="A1:AG68"/>
  <sheetViews>
    <sheetView zoomScaleNormal="100" workbookViewId="0">
      <pane xSplit="3" ySplit="8" topLeftCell="D9" activePane="bottomRight" state="frozenSplit"/>
      <selection pane="bottomRight" activeCell="A2" sqref="A2"/>
      <selection pane="bottomLeft" activeCell="A18" sqref="A18"/>
      <selection pane="topRight" activeCell="F1" sqref="F1"/>
    </sheetView>
  </sheetViews>
  <sheetFormatPr defaultColWidth="10.85546875" defaultRowHeight="12"/>
  <cols>
    <col min="1" max="1" width="10.85546875" style="2"/>
    <col min="2" max="2" width="14" style="3" bestFit="1" customWidth="1"/>
    <col min="3" max="3" width="16.42578125" style="10" customWidth="1"/>
    <col min="4" max="5" width="7.42578125" style="2" customWidth="1"/>
    <col min="6" max="10" width="7.42578125" style="3" customWidth="1"/>
    <col min="11" max="11" width="7.42578125" style="74" customWidth="1"/>
    <col min="12" max="13" width="7.42578125" style="2" customWidth="1"/>
    <col min="14" max="14" width="9.140625" style="2" bestFit="1" customWidth="1"/>
    <col min="15" max="15" width="9.28515625" style="2" bestFit="1" customWidth="1"/>
    <col min="16" max="16" width="8.42578125" style="2" bestFit="1" customWidth="1"/>
    <col min="17" max="33" width="7.42578125" style="2" customWidth="1"/>
    <col min="34" max="16384" width="10.85546875" style="1"/>
  </cols>
  <sheetData>
    <row r="1" spans="1:33" s="2" customFormat="1">
      <c r="B1" s="8"/>
      <c r="C1" s="8"/>
      <c r="F1" s="86" t="s">
        <v>96</v>
      </c>
      <c r="G1" s="139"/>
      <c r="H1" s="140"/>
      <c r="I1" s="140"/>
      <c r="J1" s="141"/>
      <c r="K1" s="78" t="s">
        <v>97</v>
      </c>
      <c r="L1" s="79">
        <v>2</v>
      </c>
      <c r="M1" s="80">
        <v>3</v>
      </c>
      <c r="N1" s="80">
        <v>4</v>
      </c>
      <c r="O1" s="80">
        <v>5</v>
      </c>
      <c r="P1" s="81">
        <v>6</v>
      </c>
      <c r="Q1" s="131" t="s">
        <v>98</v>
      </c>
      <c r="R1" s="132"/>
      <c r="S1" s="132"/>
      <c r="T1" s="132"/>
      <c r="U1" s="133"/>
      <c r="V1" s="131" t="s">
        <v>99</v>
      </c>
      <c r="W1" s="132"/>
      <c r="X1" s="132"/>
      <c r="Y1" s="132"/>
      <c r="Z1" s="132"/>
      <c r="AA1" s="132"/>
      <c r="AB1" s="132"/>
      <c r="AC1" s="132"/>
      <c r="AD1" s="132"/>
      <c r="AE1" s="133"/>
    </row>
    <row r="2" spans="1:33" s="2" customFormat="1" ht="12.75" thickBot="1">
      <c r="B2" s="8"/>
      <c r="C2" s="8"/>
      <c r="F2" s="82"/>
      <c r="G2" s="83"/>
      <c r="H2" s="83"/>
      <c r="I2" s="83"/>
      <c r="J2" s="84"/>
      <c r="K2" s="85" t="s">
        <v>100</v>
      </c>
      <c r="L2" s="71" t="s">
        <v>101</v>
      </c>
      <c r="M2" s="72" t="s">
        <v>102</v>
      </c>
      <c r="N2" s="72" t="s">
        <v>103</v>
      </c>
      <c r="O2" s="72" t="s">
        <v>104</v>
      </c>
      <c r="P2" s="73" t="s">
        <v>105</v>
      </c>
      <c r="Q2" s="121"/>
      <c r="R2" s="121"/>
      <c r="S2" s="121"/>
      <c r="T2" s="121"/>
      <c r="U2" s="122"/>
      <c r="V2" s="120"/>
      <c r="W2" s="121"/>
      <c r="X2" s="121"/>
      <c r="Y2" s="121"/>
      <c r="Z2" s="121"/>
      <c r="AA2" s="121"/>
      <c r="AB2" s="121"/>
      <c r="AC2" s="121"/>
      <c r="AD2" s="121"/>
      <c r="AE2" s="122"/>
    </row>
    <row r="3" spans="1:33" s="2" customFormat="1" ht="18.75" customHeight="1">
      <c r="B3" s="8"/>
      <c r="C3" s="8"/>
      <c r="E3" s="136" t="s">
        <v>106</v>
      </c>
      <c r="F3" s="96"/>
      <c r="G3" s="97"/>
      <c r="H3" s="97" t="str">
        <f>SRSs!B1</f>
        <v>SRS Identifier #1</v>
      </c>
      <c r="I3" s="97"/>
      <c r="J3" s="98"/>
      <c r="K3" s="98">
        <v>1</v>
      </c>
      <c r="L3" s="99" t="e">
        <f>SRSs!B3</f>
        <v>#DIV/0!</v>
      </c>
      <c r="M3" s="99" t="e">
        <f>SRSs!C3</f>
        <v>#DIV/0!</v>
      </c>
      <c r="N3" s="99" t="e">
        <f>SRSs!D3</f>
        <v>#DIV/0!</v>
      </c>
      <c r="O3" s="99" t="e">
        <f>SRSs!E3</f>
        <v>#DIV/0!</v>
      </c>
      <c r="P3" s="99" t="e">
        <f>SRSs!F3</f>
        <v>#DIV/0!</v>
      </c>
      <c r="Q3" s="121"/>
      <c r="R3" s="121"/>
      <c r="S3" s="121"/>
      <c r="T3" s="121"/>
      <c r="U3" s="122"/>
      <c r="V3" s="120"/>
      <c r="W3" s="121"/>
      <c r="X3" s="121"/>
      <c r="Y3" s="121"/>
      <c r="Z3" s="121"/>
      <c r="AA3" s="121"/>
      <c r="AB3" s="121"/>
      <c r="AC3" s="121"/>
      <c r="AD3" s="121"/>
      <c r="AE3" s="122"/>
    </row>
    <row r="4" spans="1:33" s="2" customFormat="1" ht="18.75" customHeight="1">
      <c r="B4" s="8"/>
      <c r="C4" s="8"/>
      <c r="E4" s="137"/>
      <c r="F4" s="100"/>
      <c r="G4" s="101"/>
      <c r="H4" s="101" t="str">
        <f>SRSs!I1</f>
        <v>SRS Identifier #2</v>
      </c>
      <c r="I4" s="102"/>
      <c r="J4" s="103"/>
      <c r="K4" s="103">
        <v>2</v>
      </c>
      <c r="L4" s="104" t="e">
        <f>SRSs!I3</f>
        <v>#DIV/0!</v>
      </c>
      <c r="M4" s="104" t="e">
        <f>SRSs!J3</f>
        <v>#DIV/0!</v>
      </c>
      <c r="N4" s="104" t="e">
        <f>SRSs!K3</f>
        <v>#DIV/0!</v>
      </c>
      <c r="O4" s="104" t="e">
        <f>SRSs!L3</f>
        <v>#DIV/0!</v>
      </c>
      <c r="P4" s="104" t="e">
        <f>SRSs!M3</f>
        <v>#DIV/0!</v>
      </c>
      <c r="Q4" s="121"/>
      <c r="R4" s="121"/>
      <c r="S4" s="121"/>
      <c r="T4" s="121"/>
      <c r="U4" s="122"/>
      <c r="V4" s="120"/>
      <c r="W4" s="121"/>
      <c r="X4" s="121"/>
      <c r="Y4" s="121"/>
      <c r="Z4" s="121"/>
      <c r="AA4" s="121"/>
      <c r="AB4" s="121"/>
      <c r="AC4" s="121"/>
      <c r="AD4" s="121"/>
      <c r="AE4" s="122"/>
    </row>
    <row r="5" spans="1:33" s="2" customFormat="1" ht="18.75" customHeight="1" thickBot="1">
      <c r="B5" s="8"/>
      <c r="C5" s="8"/>
      <c r="E5" s="138"/>
      <c r="F5" s="105"/>
      <c r="G5" s="106"/>
      <c r="H5" s="106" t="str">
        <f>SRSs!P1</f>
        <v>SRS Identifier #3</v>
      </c>
      <c r="I5" s="106"/>
      <c r="J5" s="107"/>
      <c r="K5" s="108">
        <v>3</v>
      </c>
      <c r="L5" s="109" t="e">
        <f>SRSs!P3</f>
        <v>#DIV/0!</v>
      </c>
      <c r="M5" s="109" t="e">
        <f>SRSs!Q3</f>
        <v>#DIV/0!</v>
      </c>
      <c r="N5" s="109" t="e">
        <f>SRSs!R3</f>
        <v>#DIV/0!</v>
      </c>
      <c r="O5" s="109" t="e">
        <f>SRSs!S3</f>
        <v>#DIV/0!</v>
      </c>
      <c r="P5" s="109" t="e">
        <f>SRSs!T3</f>
        <v>#DIV/0!</v>
      </c>
      <c r="Q5" s="121"/>
      <c r="R5" s="121"/>
      <c r="S5" s="121"/>
      <c r="T5" s="121"/>
      <c r="U5" s="122"/>
      <c r="V5" s="120"/>
      <c r="W5" s="121"/>
      <c r="X5" s="121"/>
      <c r="Y5" s="121"/>
      <c r="Z5" s="121"/>
      <c r="AA5" s="121"/>
      <c r="AB5" s="121"/>
      <c r="AC5" s="121"/>
      <c r="AD5" s="121"/>
      <c r="AE5" s="122"/>
    </row>
    <row r="6" spans="1:33" s="2" customFormat="1" ht="12.75" thickBot="1">
      <c r="B6" s="8"/>
      <c r="C6" s="8"/>
      <c r="F6" s="65"/>
      <c r="G6" s="65"/>
      <c r="H6" s="8"/>
      <c r="I6" s="65"/>
      <c r="J6" s="66"/>
      <c r="K6" s="65"/>
      <c r="L6" s="67"/>
      <c r="M6" s="67"/>
      <c r="N6" s="67"/>
      <c r="O6" s="67"/>
      <c r="P6" s="67"/>
      <c r="Q6" s="121"/>
      <c r="R6" s="121"/>
      <c r="S6" s="121"/>
      <c r="T6" s="121"/>
      <c r="U6" s="122"/>
      <c r="V6" s="120"/>
      <c r="W6" s="121"/>
      <c r="X6" s="121"/>
      <c r="Y6" s="121"/>
      <c r="Z6" s="121"/>
      <c r="AA6" s="121"/>
      <c r="AB6" s="121"/>
      <c r="AC6" s="121"/>
      <c r="AD6" s="121"/>
      <c r="AE6" s="122"/>
    </row>
    <row r="7" spans="1:33">
      <c r="B7" s="67"/>
      <c r="C7" s="8"/>
      <c r="F7" s="134" t="s">
        <v>107</v>
      </c>
      <c r="G7" s="134"/>
      <c r="H7" s="134"/>
      <c r="I7" s="134"/>
      <c r="J7" s="135"/>
      <c r="K7" s="87"/>
      <c r="L7" s="1"/>
      <c r="M7" s="1"/>
      <c r="N7" s="1"/>
      <c r="O7" s="1"/>
      <c r="P7" s="1"/>
      <c r="Q7" s="30"/>
      <c r="R7" s="31"/>
      <c r="S7" s="31"/>
      <c r="T7" s="31"/>
      <c r="U7" s="32"/>
      <c r="V7" s="30"/>
      <c r="W7" s="31"/>
      <c r="X7" s="31"/>
      <c r="Y7" s="31"/>
      <c r="Z7" s="31"/>
      <c r="AA7" s="31"/>
      <c r="AB7" s="31"/>
      <c r="AC7" s="31"/>
      <c r="AD7" s="31"/>
      <c r="AE7" s="32"/>
    </row>
    <row r="8" spans="1:33" s="18" customFormat="1" ht="117" customHeight="1">
      <c r="A8" s="18" t="s">
        <v>0</v>
      </c>
      <c r="B8" s="51" t="s">
        <v>8</v>
      </c>
      <c r="C8" s="43" t="s">
        <v>2</v>
      </c>
      <c r="D8" s="22" t="s">
        <v>64</v>
      </c>
      <c r="E8" s="22" t="s">
        <v>108</v>
      </c>
      <c r="F8" s="41" t="s">
        <v>86</v>
      </c>
      <c r="G8" s="41" t="s">
        <v>87</v>
      </c>
      <c r="H8" s="41" t="s">
        <v>88</v>
      </c>
      <c r="I8" s="41" t="s">
        <v>89</v>
      </c>
      <c r="J8" s="41" t="s">
        <v>90</v>
      </c>
      <c r="K8" s="75" t="s">
        <v>109</v>
      </c>
      <c r="L8" s="27" t="s">
        <v>110</v>
      </c>
      <c r="M8" s="28" t="s">
        <v>111</v>
      </c>
      <c r="N8" s="28" t="s">
        <v>112</v>
      </c>
      <c r="O8" s="28" t="s">
        <v>113</v>
      </c>
      <c r="P8" s="29" t="s">
        <v>114</v>
      </c>
      <c r="Q8" s="27" t="s">
        <v>115</v>
      </c>
      <c r="R8" s="28" t="s">
        <v>116</v>
      </c>
      <c r="S8" s="28" t="s">
        <v>117</v>
      </c>
      <c r="T8" s="28" t="s">
        <v>118</v>
      </c>
      <c r="U8" s="29" t="s">
        <v>119</v>
      </c>
      <c r="V8" s="27" t="s">
        <v>120</v>
      </c>
      <c r="W8" s="28" t="s">
        <v>121</v>
      </c>
      <c r="X8" s="28" t="s">
        <v>122</v>
      </c>
      <c r="Y8" s="28" t="s">
        <v>123</v>
      </c>
      <c r="Z8" s="28" t="s">
        <v>124</v>
      </c>
      <c r="AA8" s="28" t="s">
        <v>125</v>
      </c>
      <c r="AB8" s="28" t="s">
        <v>126</v>
      </c>
      <c r="AC8" s="28" t="s">
        <v>127</v>
      </c>
      <c r="AD8" s="28" t="s">
        <v>128</v>
      </c>
      <c r="AE8" s="29" t="s">
        <v>129</v>
      </c>
      <c r="AF8" s="18" t="s">
        <v>130</v>
      </c>
      <c r="AG8" s="18" t="s">
        <v>131</v>
      </c>
    </row>
    <row r="9" spans="1:33">
      <c r="A9" s="2">
        <f>'TRB Record'!A2</f>
        <v>1</v>
      </c>
      <c r="C9" s="10">
        <f>'TRB Record'!C2</f>
        <v>0</v>
      </c>
      <c r="D9" s="2">
        <f>Lignin!E2</f>
        <v>0</v>
      </c>
      <c r="E9" s="12">
        <f>Lignin!S2</f>
        <v>86.73</v>
      </c>
      <c r="F9" s="7"/>
      <c r="G9" s="7"/>
      <c r="H9" s="7"/>
      <c r="I9" s="7"/>
      <c r="J9" s="7"/>
      <c r="K9" s="76">
        <v>1</v>
      </c>
      <c r="L9" s="12" t="e">
        <f>(F9*$E9)/VLOOKUP($K9,$K$3:$P$5,L$1,FALSE)</f>
        <v>#DIV/0!</v>
      </c>
      <c r="M9" s="12" t="e">
        <f>(G9*$E9)/VLOOKUP($K9,$K$3:$P$5,M$1,FALSE)</f>
        <v>#DIV/0!</v>
      </c>
      <c r="N9" s="12" t="e">
        <f>(H9*$E9)/VLOOKUP($K9,$K$3:$P$5,N$1,FALSE)</f>
        <v>#DIV/0!</v>
      </c>
      <c r="O9" s="12" t="e">
        <f>(I9*$E9)/VLOOKUP($K9,$K$3:$P$5,O$1,FALSE)</f>
        <v>#DIV/0!</v>
      </c>
      <c r="P9" s="12" t="e">
        <f>(J9*$E9)/VLOOKUP($K9,$K$3:$P$5,P$1,FALSE)</f>
        <v>#DIV/0!</v>
      </c>
      <c r="Q9" s="12" t="e">
        <f>L9*(162/180)</f>
        <v>#DIV/0!</v>
      </c>
      <c r="R9" s="12" t="e">
        <f>M9*(132/150)</f>
        <v>#DIV/0!</v>
      </c>
      <c r="S9" s="12" t="e">
        <f>N9*(162/180)</f>
        <v>#DIV/0!</v>
      </c>
      <c r="T9" s="12" t="e">
        <f>O9*(132/150)</f>
        <v>#DIV/0!</v>
      </c>
      <c r="U9" s="12" t="e">
        <f>P9*(162/180)</f>
        <v>#DIV/0!</v>
      </c>
      <c r="V9" s="12">
        <f>IF(D9=0,0,100*Q9/D9)</f>
        <v>0</v>
      </c>
      <c r="W9" s="12"/>
      <c r="X9" s="12">
        <f>IF(D9=0,0,100*R9/D9)</f>
        <v>0</v>
      </c>
      <c r="Y9" s="12"/>
      <c r="Z9" s="12">
        <f>IF(D9=0,0,100*S9/D9)</f>
        <v>0</v>
      </c>
      <c r="AA9" s="12"/>
      <c r="AB9" s="12">
        <f>IF(D9=0,0,100*T9/D9)</f>
        <v>0</v>
      </c>
      <c r="AC9" s="12"/>
      <c r="AD9" s="12">
        <f>IF(D9=0,0,100*U9/D9)</f>
        <v>0</v>
      </c>
      <c r="AE9" s="12"/>
      <c r="AF9" s="12">
        <f>V9+X9+Z9+AB9+AD9</f>
        <v>0</v>
      </c>
      <c r="AG9" s="12"/>
    </row>
    <row r="10" spans="1:33">
      <c r="A10" s="2" t="str">
        <f>'TRB Record'!A3</f>
        <v>replicate 1</v>
      </c>
      <c r="C10" s="10">
        <f>'TRB Record'!C3</f>
        <v>0</v>
      </c>
      <c r="D10" s="2">
        <f>Lignin!E3</f>
        <v>0</v>
      </c>
      <c r="E10" s="12">
        <f>Lignin!S3</f>
        <v>86.73</v>
      </c>
      <c r="F10" s="7"/>
      <c r="G10" s="7"/>
      <c r="H10" s="7"/>
      <c r="I10" s="7"/>
      <c r="J10" s="7"/>
      <c r="K10" s="76">
        <v>1</v>
      </c>
      <c r="L10" s="12" t="e">
        <f t="shared" ref="L10:L68" si="0">(F10*$E10)/VLOOKUP($K10,$K$3:$P$5,L$1,FALSE)</f>
        <v>#DIV/0!</v>
      </c>
      <c r="M10" s="12" t="e">
        <f t="shared" ref="M10:M68" si="1">(G10*$E10)/VLOOKUP($K10,$K$3:$P$5,M$1,FALSE)</f>
        <v>#DIV/0!</v>
      </c>
      <c r="N10" s="12" t="e">
        <f t="shared" ref="N10:N68" si="2">(H10*$E10)/VLOOKUP($K10,$K$3:$P$5,N$1,FALSE)</f>
        <v>#DIV/0!</v>
      </c>
      <c r="O10" s="12" t="e">
        <f t="shared" ref="O10:O68" si="3">(I10*$E10)/VLOOKUP($K10,$K$3:$P$5,O$1,FALSE)</f>
        <v>#DIV/0!</v>
      </c>
      <c r="P10" s="12" t="e">
        <f t="shared" ref="P10:P68" si="4">(J10*$E10)/VLOOKUP($K10,$K$3:$P$5,P$1,FALSE)</f>
        <v>#DIV/0!</v>
      </c>
      <c r="Q10" s="12" t="e">
        <f>L10*(162/180)</f>
        <v>#DIV/0!</v>
      </c>
      <c r="R10" s="12" t="e">
        <f>M10*(132/150)</f>
        <v>#DIV/0!</v>
      </c>
      <c r="S10" s="12" t="e">
        <f>N10*(162/180)</f>
        <v>#DIV/0!</v>
      </c>
      <c r="T10" s="12" t="e">
        <f>O10*(132/150)</f>
        <v>#DIV/0!</v>
      </c>
      <c r="U10" s="12" t="e">
        <f>P10*(162/180)</f>
        <v>#DIV/0!</v>
      </c>
      <c r="V10" s="12">
        <f t="shared" ref="V10:V68" si="5">IF(D10=0,0,100*Q10/D10)</f>
        <v>0</v>
      </c>
      <c r="W10" s="12">
        <f>AVERAGE(V9:V10)</f>
        <v>0</v>
      </c>
      <c r="X10" s="12">
        <f t="shared" ref="X10:X68" si="6">IF(D10=0,0,100*R10/D10)</f>
        <v>0</v>
      </c>
      <c r="Y10" s="12">
        <f>AVERAGE(X9:X10)</f>
        <v>0</v>
      </c>
      <c r="Z10" s="12">
        <f t="shared" ref="Z10:Z68" si="7">IF(D10=0,0,100*S10/D10)</f>
        <v>0</v>
      </c>
      <c r="AA10" s="12">
        <f>AVERAGE(Z9:Z10)</f>
        <v>0</v>
      </c>
      <c r="AB10" s="12">
        <f t="shared" ref="AB10:AB68" si="8">IF(D10=0,0,100*T10/D10)</f>
        <v>0</v>
      </c>
      <c r="AC10" s="12">
        <f>AVERAGE(AB9:AB10)</f>
        <v>0</v>
      </c>
      <c r="AD10" s="12">
        <f t="shared" ref="AD10:AD68" si="9">IF(D10=0,0,100*U10/D10)</f>
        <v>0</v>
      </c>
      <c r="AE10" s="12">
        <f>AVERAGE(AD9:AD10)</f>
        <v>0</v>
      </c>
      <c r="AF10" s="12">
        <f>V10+X10+Z10+AB10+AD10</f>
        <v>0</v>
      </c>
      <c r="AG10" s="12">
        <f>AVERAGE(AF9:AF10)</f>
        <v>0</v>
      </c>
    </row>
    <row r="11" spans="1:33">
      <c r="A11" s="2">
        <f>'TRB Record'!A4</f>
        <v>2</v>
      </c>
      <c r="C11" s="10">
        <f>'TRB Record'!C4</f>
        <v>0</v>
      </c>
      <c r="D11" s="2">
        <f>Lignin!E4</f>
        <v>0</v>
      </c>
      <c r="E11" s="12">
        <f>Lignin!S4</f>
        <v>86.73</v>
      </c>
      <c r="F11" s="7"/>
      <c r="G11" s="7"/>
      <c r="H11" s="7"/>
      <c r="I11" s="7"/>
      <c r="J11" s="7"/>
      <c r="K11" s="76">
        <v>1</v>
      </c>
      <c r="L11" s="12" t="e">
        <f t="shared" si="0"/>
        <v>#DIV/0!</v>
      </c>
      <c r="M11" s="12" t="e">
        <f t="shared" si="1"/>
        <v>#DIV/0!</v>
      </c>
      <c r="N11" s="12" t="e">
        <f t="shared" si="2"/>
        <v>#DIV/0!</v>
      </c>
      <c r="O11" s="12" t="e">
        <f t="shared" si="3"/>
        <v>#DIV/0!</v>
      </c>
      <c r="P11" s="12" t="e">
        <f t="shared" si="4"/>
        <v>#DIV/0!</v>
      </c>
      <c r="Q11" s="12" t="e">
        <f t="shared" ref="Q11:Q68" si="10">L11*(162/180)</f>
        <v>#DIV/0!</v>
      </c>
      <c r="R11" s="12" t="e">
        <f t="shared" ref="R11:R68" si="11">M11*(132/150)</f>
        <v>#DIV/0!</v>
      </c>
      <c r="S11" s="12" t="e">
        <f t="shared" ref="S11:S68" si="12">N11*(162/180)</f>
        <v>#DIV/0!</v>
      </c>
      <c r="T11" s="12" t="e">
        <f t="shared" ref="T11:T68" si="13">O11*(132/150)</f>
        <v>#DIV/0!</v>
      </c>
      <c r="U11" s="12" t="e">
        <f t="shared" ref="U11:U68" si="14">P11*(162/180)</f>
        <v>#DIV/0!</v>
      </c>
      <c r="V11" s="12">
        <f t="shared" si="5"/>
        <v>0</v>
      </c>
      <c r="W11" s="12"/>
      <c r="X11" s="12">
        <f t="shared" si="6"/>
        <v>0</v>
      </c>
      <c r="Y11" s="12"/>
      <c r="Z11" s="12">
        <f t="shared" si="7"/>
        <v>0</v>
      </c>
      <c r="AA11" s="12"/>
      <c r="AB11" s="12">
        <f t="shared" si="8"/>
        <v>0</v>
      </c>
      <c r="AC11" s="12"/>
      <c r="AD11" s="12">
        <f t="shared" si="9"/>
        <v>0</v>
      </c>
      <c r="AE11" s="12"/>
      <c r="AF11" s="12">
        <f t="shared" ref="AF11:AF68" si="15">V11+X11+Z11+AB11+AD11</f>
        <v>0</v>
      </c>
      <c r="AG11" s="12"/>
    </row>
    <row r="12" spans="1:33">
      <c r="A12" s="2" t="str">
        <f>'TRB Record'!A5</f>
        <v>replicate 2</v>
      </c>
      <c r="C12" s="10">
        <f>'TRB Record'!C5</f>
        <v>0</v>
      </c>
      <c r="D12" s="2">
        <f>Lignin!E5</f>
        <v>0</v>
      </c>
      <c r="E12" s="12">
        <f>Lignin!S5</f>
        <v>86.73</v>
      </c>
      <c r="F12" s="7"/>
      <c r="G12" s="7"/>
      <c r="H12" s="7"/>
      <c r="I12" s="7"/>
      <c r="J12" s="7"/>
      <c r="K12" s="76">
        <v>1</v>
      </c>
      <c r="L12" s="12" t="e">
        <f t="shared" si="0"/>
        <v>#DIV/0!</v>
      </c>
      <c r="M12" s="12" t="e">
        <f t="shared" si="1"/>
        <v>#DIV/0!</v>
      </c>
      <c r="N12" s="12" t="e">
        <f t="shared" si="2"/>
        <v>#DIV/0!</v>
      </c>
      <c r="O12" s="12" t="e">
        <f t="shared" si="3"/>
        <v>#DIV/0!</v>
      </c>
      <c r="P12" s="12" t="e">
        <f t="shared" si="4"/>
        <v>#DIV/0!</v>
      </c>
      <c r="Q12" s="12" t="e">
        <f t="shared" si="10"/>
        <v>#DIV/0!</v>
      </c>
      <c r="R12" s="12" t="e">
        <f t="shared" si="11"/>
        <v>#DIV/0!</v>
      </c>
      <c r="S12" s="12" t="e">
        <f t="shared" si="12"/>
        <v>#DIV/0!</v>
      </c>
      <c r="T12" s="12" t="e">
        <f t="shared" si="13"/>
        <v>#DIV/0!</v>
      </c>
      <c r="U12" s="12" t="e">
        <f t="shared" si="14"/>
        <v>#DIV/0!</v>
      </c>
      <c r="V12" s="12">
        <f t="shared" si="5"/>
        <v>0</v>
      </c>
      <c r="W12" s="12">
        <f>AVERAGE(V11:V12)</f>
        <v>0</v>
      </c>
      <c r="X12" s="12">
        <f t="shared" si="6"/>
        <v>0</v>
      </c>
      <c r="Y12" s="12">
        <f>AVERAGE(X11:X12)</f>
        <v>0</v>
      </c>
      <c r="Z12" s="12">
        <f t="shared" si="7"/>
        <v>0</v>
      </c>
      <c r="AA12" s="12">
        <f>AVERAGE(Z11:Z12)</f>
        <v>0</v>
      </c>
      <c r="AB12" s="12">
        <f t="shared" si="8"/>
        <v>0</v>
      </c>
      <c r="AC12" s="12">
        <f>AVERAGE(AB11:AB12)</f>
        <v>0</v>
      </c>
      <c r="AD12" s="12">
        <f t="shared" si="9"/>
        <v>0</v>
      </c>
      <c r="AE12" s="12">
        <f>AVERAGE(AD11:AD12)</f>
        <v>0</v>
      </c>
      <c r="AF12" s="12">
        <f t="shared" si="15"/>
        <v>0</v>
      </c>
      <c r="AG12" s="12">
        <f>AVERAGE(AF11:AF12)</f>
        <v>0</v>
      </c>
    </row>
    <row r="13" spans="1:33">
      <c r="A13" s="2">
        <f>'TRB Record'!A6</f>
        <v>3</v>
      </c>
      <c r="C13" s="10">
        <f>'TRB Record'!C6</f>
        <v>0</v>
      </c>
      <c r="D13" s="2">
        <f>Lignin!E6</f>
        <v>0</v>
      </c>
      <c r="E13" s="12">
        <f>Lignin!S6</f>
        <v>86.73</v>
      </c>
      <c r="F13" s="7"/>
      <c r="G13" s="7"/>
      <c r="H13" s="7"/>
      <c r="I13" s="7"/>
      <c r="J13" s="7"/>
      <c r="K13" s="76">
        <v>1</v>
      </c>
      <c r="L13" s="12" t="e">
        <f t="shared" si="0"/>
        <v>#DIV/0!</v>
      </c>
      <c r="M13" s="12" t="e">
        <f t="shared" si="1"/>
        <v>#DIV/0!</v>
      </c>
      <c r="N13" s="12" t="e">
        <f t="shared" si="2"/>
        <v>#DIV/0!</v>
      </c>
      <c r="O13" s="12" t="e">
        <f t="shared" si="3"/>
        <v>#DIV/0!</v>
      </c>
      <c r="P13" s="12" t="e">
        <f t="shared" si="4"/>
        <v>#DIV/0!</v>
      </c>
      <c r="Q13" s="12" t="e">
        <f t="shared" si="10"/>
        <v>#DIV/0!</v>
      </c>
      <c r="R13" s="12" t="e">
        <f t="shared" si="11"/>
        <v>#DIV/0!</v>
      </c>
      <c r="S13" s="12" t="e">
        <f t="shared" si="12"/>
        <v>#DIV/0!</v>
      </c>
      <c r="T13" s="12" t="e">
        <f t="shared" si="13"/>
        <v>#DIV/0!</v>
      </c>
      <c r="U13" s="12" t="e">
        <f t="shared" si="14"/>
        <v>#DIV/0!</v>
      </c>
      <c r="V13" s="12">
        <f t="shared" si="5"/>
        <v>0</v>
      </c>
      <c r="W13" s="12"/>
      <c r="X13" s="12">
        <f t="shared" si="6"/>
        <v>0</v>
      </c>
      <c r="Y13" s="12"/>
      <c r="Z13" s="12">
        <f t="shared" si="7"/>
        <v>0</v>
      </c>
      <c r="AA13" s="12"/>
      <c r="AB13" s="12">
        <f t="shared" si="8"/>
        <v>0</v>
      </c>
      <c r="AC13" s="12"/>
      <c r="AD13" s="12">
        <f t="shared" si="9"/>
        <v>0</v>
      </c>
      <c r="AE13" s="12"/>
      <c r="AF13" s="12">
        <f t="shared" si="15"/>
        <v>0</v>
      </c>
      <c r="AG13" s="12"/>
    </row>
    <row r="14" spans="1:33">
      <c r="A14" s="2" t="str">
        <f>'TRB Record'!A7</f>
        <v>replicate 3</v>
      </c>
      <c r="C14" s="10">
        <f>'TRB Record'!C7</f>
        <v>0</v>
      </c>
      <c r="D14" s="2">
        <f>Lignin!E7</f>
        <v>0</v>
      </c>
      <c r="E14" s="12">
        <f>Lignin!S7</f>
        <v>86.73</v>
      </c>
      <c r="F14" s="7"/>
      <c r="G14" s="7"/>
      <c r="H14" s="7"/>
      <c r="I14" s="7"/>
      <c r="J14" s="7"/>
      <c r="K14" s="76">
        <v>1</v>
      </c>
      <c r="L14" s="12" t="e">
        <f t="shared" si="0"/>
        <v>#DIV/0!</v>
      </c>
      <c r="M14" s="12" t="e">
        <f t="shared" si="1"/>
        <v>#DIV/0!</v>
      </c>
      <c r="N14" s="12" t="e">
        <f t="shared" si="2"/>
        <v>#DIV/0!</v>
      </c>
      <c r="O14" s="12" t="e">
        <f t="shared" si="3"/>
        <v>#DIV/0!</v>
      </c>
      <c r="P14" s="12" t="e">
        <f t="shared" si="4"/>
        <v>#DIV/0!</v>
      </c>
      <c r="Q14" s="12" t="e">
        <f t="shared" si="10"/>
        <v>#DIV/0!</v>
      </c>
      <c r="R14" s="12" t="e">
        <f t="shared" si="11"/>
        <v>#DIV/0!</v>
      </c>
      <c r="S14" s="12" t="e">
        <f t="shared" si="12"/>
        <v>#DIV/0!</v>
      </c>
      <c r="T14" s="12" t="e">
        <f t="shared" si="13"/>
        <v>#DIV/0!</v>
      </c>
      <c r="U14" s="12" t="e">
        <f t="shared" si="14"/>
        <v>#DIV/0!</v>
      </c>
      <c r="V14" s="12">
        <f t="shared" si="5"/>
        <v>0</v>
      </c>
      <c r="W14" s="12">
        <f>AVERAGE(V13:V14)</f>
        <v>0</v>
      </c>
      <c r="X14" s="12">
        <f t="shared" si="6"/>
        <v>0</v>
      </c>
      <c r="Y14" s="12">
        <f>AVERAGE(X13:X14)</f>
        <v>0</v>
      </c>
      <c r="Z14" s="12">
        <f t="shared" si="7"/>
        <v>0</v>
      </c>
      <c r="AA14" s="12">
        <f>AVERAGE(Z13:Z14)</f>
        <v>0</v>
      </c>
      <c r="AB14" s="12">
        <f t="shared" si="8"/>
        <v>0</v>
      </c>
      <c r="AC14" s="12">
        <f>AVERAGE(AB13:AB14)</f>
        <v>0</v>
      </c>
      <c r="AD14" s="12">
        <f t="shared" si="9"/>
        <v>0</v>
      </c>
      <c r="AE14" s="12">
        <f>AVERAGE(AD13:AD14)</f>
        <v>0</v>
      </c>
      <c r="AF14" s="12">
        <f t="shared" si="15"/>
        <v>0</v>
      </c>
      <c r="AG14" s="12">
        <f>AVERAGE(AF13:AF14)</f>
        <v>0</v>
      </c>
    </row>
    <row r="15" spans="1:33">
      <c r="A15" s="2">
        <f>'TRB Record'!A8</f>
        <v>4</v>
      </c>
      <c r="C15" s="10">
        <f>'TRB Record'!C8</f>
        <v>0</v>
      </c>
      <c r="D15" s="2">
        <f>Lignin!E8</f>
        <v>0</v>
      </c>
      <c r="E15" s="12">
        <f>Lignin!S8</f>
        <v>86.73</v>
      </c>
      <c r="F15" s="7"/>
      <c r="G15" s="7"/>
      <c r="H15" s="7"/>
      <c r="I15" s="7"/>
      <c r="J15" s="7"/>
      <c r="K15" s="76">
        <v>1</v>
      </c>
      <c r="L15" s="12" t="e">
        <f t="shared" si="0"/>
        <v>#DIV/0!</v>
      </c>
      <c r="M15" s="12" t="e">
        <f t="shared" si="1"/>
        <v>#DIV/0!</v>
      </c>
      <c r="N15" s="12" t="e">
        <f t="shared" si="2"/>
        <v>#DIV/0!</v>
      </c>
      <c r="O15" s="12" t="e">
        <f t="shared" si="3"/>
        <v>#DIV/0!</v>
      </c>
      <c r="P15" s="12" t="e">
        <f t="shared" si="4"/>
        <v>#DIV/0!</v>
      </c>
      <c r="Q15" s="12" t="e">
        <f t="shared" si="10"/>
        <v>#DIV/0!</v>
      </c>
      <c r="R15" s="12" t="e">
        <f t="shared" si="11"/>
        <v>#DIV/0!</v>
      </c>
      <c r="S15" s="12" t="e">
        <f t="shared" si="12"/>
        <v>#DIV/0!</v>
      </c>
      <c r="T15" s="12" t="e">
        <f t="shared" si="13"/>
        <v>#DIV/0!</v>
      </c>
      <c r="U15" s="12" t="e">
        <f t="shared" si="14"/>
        <v>#DIV/0!</v>
      </c>
      <c r="V15" s="12">
        <f t="shared" si="5"/>
        <v>0</v>
      </c>
      <c r="W15" s="12"/>
      <c r="X15" s="12">
        <f t="shared" si="6"/>
        <v>0</v>
      </c>
      <c r="Y15" s="12"/>
      <c r="Z15" s="12">
        <f t="shared" si="7"/>
        <v>0</v>
      </c>
      <c r="AA15" s="12"/>
      <c r="AB15" s="12">
        <f t="shared" si="8"/>
        <v>0</v>
      </c>
      <c r="AC15" s="12"/>
      <c r="AD15" s="12">
        <f t="shared" si="9"/>
        <v>0</v>
      </c>
      <c r="AE15" s="12"/>
      <c r="AF15" s="12">
        <f t="shared" si="15"/>
        <v>0</v>
      </c>
      <c r="AG15" s="12"/>
    </row>
    <row r="16" spans="1:33">
      <c r="A16" s="2" t="str">
        <f>'TRB Record'!A9</f>
        <v>replicate 4</v>
      </c>
      <c r="C16" s="10">
        <f>'TRB Record'!C9</f>
        <v>0</v>
      </c>
      <c r="D16" s="2">
        <f>Lignin!E9</f>
        <v>0</v>
      </c>
      <c r="E16" s="12">
        <f>Lignin!S9</f>
        <v>86.73</v>
      </c>
      <c r="F16" s="7"/>
      <c r="G16" s="7"/>
      <c r="H16" s="7"/>
      <c r="I16" s="7"/>
      <c r="J16" s="7"/>
      <c r="K16" s="76">
        <v>1</v>
      </c>
      <c r="L16" s="12" t="e">
        <f t="shared" si="0"/>
        <v>#DIV/0!</v>
      </c>
      <c r="M16" s="12" t="e">
        <f t="shared" si="1"/>
        <v>#DIV/0!</v>
      </c>
      <c r="N16" s="12" t="e">
        <f t="shared" si="2"/>
        <v>#DIV/0!</v>
      </c>
      <c r="O16" s="12" t="e">
        <f t="shared" si="3"/>
        <v>#DIV/0!</v>
      </c>
      <c r="P16" s="12" t="e">
        <f t="shared" si="4"/>
        <v>#DIV/0!</v>
      </c>
      <c r="Q16" s="12" t="e">
        <f t="shared" si="10"/>
        <v>#DIV/0!</v>
      </c>
      <c r="R16" s="12" t="e">
        <f t="shared" si="11"/>
        <v>#DIV/0!</v>
      </c>
      <c r="S16" s="12" t="e">
        <f t="shared" si="12"/>
        <v>#DIV/0!</v>
      </c>
      <c r="T16" s="12" t="e">
        <f t="shared" si="13"/>
        <v>#DIV/0!</v>
      </c>
      <c r="U16" s="12" t="e">
        <f t="shared" si="14"/>
        <v>#DIV/0!</v>
      </c>
      <c r="V16" s="12">
        <f t="shared" si="5"/>
        <v>0</v>
      </c>
      <c r="W16" s="12">
        <f>AVERAGE(V15:V16)</f>
        <v>0</v>
      </c>
      <c r="X16" s="12">
        <f t="shared" si="6"/>
        <v>0</v>
      </c>
      <c r="Y16" s="12">
        <f>AVERAGE(X15:X16)</f>
        <v>0</v>
      </c>
      <c r="Z16" s="12">
        <f t="shared" si="7"/>
        <v>0</v>
      </c>
      <c r="AA16" s="12">
        <f>AVERAGE(Z15:Z16)</f>
        <v>0</v>
      </c>
      <c r="AB16" s="12">
        <f t="shared" si="8"/>
        <v>0</v>
      </c>
      <c r="AC16" s="12">
        <f>AVERAGE(AB15:AB16)</f>
        <v>0</v>
      </c>
      <c r="AD16" s="12">
        <f t="shared" si="9"/>
        <v>0</v>
      </c>
      <c r="AE16" s="12">
        <f>AVERAGE(AD15:AD16)</f>
        <v>0</v>
      </c>
      <c r="AF16" s="12">
        <f t="shared" si="15"/>
        <v>0</v>
      </c>
      <c r="AG16" s="12">
        <f>AVERAGE(AF15:AF16)</f>
        <v>0</v>
      </c>
    </row>
    <row r="17" spans="1:33">
      <c r="A17" s="2">
        <f>'TRB Record'!A10</f>
        <v>5</v>
      </c>
      <c r="C17" s="10">
        <f>'TRB Record'!C10</f>
        <v>0</v>
      </c>
      <c r="D17" s="2">
        <f>Lignin!E10</f>
        <v>0</v>
      </c>
      <c r="E17" s="12">
        <f>Lignin!S10</f>
        <v>86.73</v>
      </c>
      <c r="F17" s="7"/>
      <c r="G17" s="7"/>
      <c r="H17" s="7"/>
      <c r="I17" s="7"/>
      <c r="J17" s="7"/>
      <c r="K17" s="76">
        <v>1</v>
      </c>
      <c r="L17" s="12" t="e">
        <f t="shared" si="0"/>
        <v>#DIV/0!</v>
      </c>
      <c r="M17" s="12" t="e">
        <f t="shared" si="1"/>
        <v>#DIV/0!</v>
      </c>
      <c r="N17" s="12" t="e">
        <f t="shared" si="2"/>
        <v>#DIV/0!</v>
      </c>
      <c r="O17" s="12" t="e">
        <f t="shared" si="3"/>
        <v>#DIV/0!</v>
      </c>
      <c r="P17" s="12" t="e">
        <f t="shared" si="4"/>
        <v>#DIV/0!</v>
      </c>
      <c r="Q17" s="12" t="e">
        <f t="shared" si="10"/>
        <v>#DIV/0!</v>
      </c>
      <c r="R17" s="12" t="e">
        <f t="shared" si="11"/>
        <v>#DIV/0!</v>
      </c>
      <c r="S17" s="12" t="e">
        <f t="shared" si="12"/>
        <v>#DIV/0!</v>
      </c>
      <c r="T17" s="12" t="e">
        <f t="shared" si="13"/>
        <v>#DIV/0!</v>
      </c>
      <c r="U17" s="12" t="e">
        <f t="shared" si="14"/>
        <v>#DIV/0!</v>
      </c>
      <c r="V17" s="12">
        <f t="shared" si="5"/>
        <v>0</v>
      </c>
      <c r="W17" s="12"/>
      <c r="X17" s="12">
        <f t="shared" si="6"/>
        <v>0</v>
      </c>
      <c r="Y17" s="12"/>
      <c r="Z17" s="12">
        <f t="shared" si="7"/>
        <v>0</v>
      </c>
      <c r="AA17" s="12"/>
      <c r="AB17" s="12">
        <f t="shared" si="8"/>
        <v>0</v>
      </c>
      <c r="AC17" s="12"/>
      <c r="AD17" s="12">
        <f t="shared" si="9"/>
        <v>0</v>
      </c>
      <c r="AE17" s="12"/>
      <c r="AF17" s="12">
        <f t="shared" si="15"/>
        <v>0</v>
      </c>
      <c r="AG17" s="12"/>
    </row>
    <row r="18" spans="1:33">
      <c r="A18" s="2" t="str">
        <f>'TRB Record'!A11</f>
        <v>replicate 5</v>
      </c>
      <c r="C18" s="10">
        <f>'TRB Record'!C11</f>
        <v>0</v>
      </c>
      <c r="D18" s="2">
        <f>Lignin!E11</f>
        <v>0</v>
      </c>
      <c r="E18" s="12">
        <f>Lignin!S11</f>
        <v>86.73</v>
      </c>
      <c r="F18" s="7"/>
      <c r="G18" s="7"/>
      <c r="H18" s="7"/>
      <c r="I18" s="7"/>
      <c r="J18" s="7"/>
      <c r="K18" s="76">
        <v>1</v>
      </c>
      <c r="L18" s="12" t="e">
        <f t="shared" si="0"/>
        <v>#DIV/0!</v>
      </c>
      <c r="M18" s="12" t="e">
        <f t="shared" si="1"/>
        <v>#DIV/0!</v>
      </c>
      <c r="N18" s="12" t="e">
        <f t="shared" si="2"/>
        <v>#DIV/0!</v>
      </c>
      <c r="O18" s="12" t="e">
        <f t="shared" si="3"/>
        <v>#DIV/0!</v>
      </c>
      <c r="P18" s="12" t="e">
        <f t="shared" si="4"/>
        <v>#DIV/0!</v>
      </c>
      <c r="Q18" s="12" t="e">
        <f t="shared" si="10"/>
        <v>#DIV/0!</v>
      </c>
      <c r="R18" s="12" t="e">
        <f t="shared" si="11"/>
        <v>#DIV/0!</v>
      </c>
      <c r="S18" s="12" t="e">
        <f t="shared" si="12"/>
        <v>#DIV/0!</v>
      </c>
      <c r="T18" s="12" t="e">
        <f t="shared" si="13"/>
        <v>#DIV/0!</v>
      </c>
      <c r="U18" s="12" t="e">
        <f t="shared" si="14"/>
        <v>#DIV/0!</v>
      </c>
      <c r="V18" s="12">
        <f t="shared" si="5"/>
        <v>0</v>
      </c>
      <c r="W18" s="12">
        <f>AVERAGE(V17:V18)</f>
        <v>0</v>
      </c>
      <c r="X18" s="12">
        <f t="shared" si="6"/>
        <v>0</v>
      </c>
      <c r="Y18" s="12">
        <f>AVERAGE(X17:X18)</f>
        <v>0</v>
      </c>
      <c r="Z18" s="12">
        <f t="shared" si="7"/>
        <v>0</v>
      </c>
      <c r="AA18" s="12">
        <f>AVERAGE(Z17:Z18)</f>
        <v>0</v>
      </c>
      <c r="AB18" s="12">
        <f t="shared" si="8"/>
        <v>0</v>
      </c>
      <c r="AC18" s="12">
        <f>AVERAGE(AB17:AB18)</f>
        <v>0</v>
      </c>
      <c r="AD18" s="12">
        <f t="shared" si="9"/>
        <v>0</v>
      </c>
      <c r="AE18" s="12">
        <f>AVERAGE(AD17:AD18)</f>
        <v>0</v>
      </c>
      <c r="AF18" s="12">
        <f t="shared" si="15"/>
        <v>0</v>
      </c>
      <c r="AG18" s="12">
        <f>AVERAGE(AF17:AF18)</f>
        <v>0</v>
      </c>
    </row>
    <row r="19" spans="1:33">
      <c r="A19" s="2">
        <f>'TRB Record'!A12</f>
        <v>6</v>
      </c>
      <c r="C19" s="10">
        <f>'TRB Record'!C12</f>
        <v>0</v>
      </c>
      <c r="D19" s="2">
        <f>Lignin!E12</f>
        <v>0</v>
      </c>
      <c r="E19" s="12">
        <f>Lignin!S12</f>
        <v>86.73</v>
      </c>
      <c r="F19" s="7"/>
      <c r="G19" s="7"/>
      <c r="H19" s="7"/>
      <c r="I19" s="7"/>
      <c r="J19" s="7"/>
      <c r="K19" s="76">
        <v>1</v>
      </c>
      <c r="L19" s="12" t="e">
        <f t="shared" si="0"/>
        <v>#DIV/0!</v>
      </c>
      <c r="M19" s="12" t="e">
        <f t="shared" si="1"/>
        <v>#DIV/0!</v>
      </c>
      <c r="N19" s="12" t="e">
        <f t="shared" si="2"/>
        <v>#DIV/0!</v>
      </c>
      <c r="O19" s="12" t="e">
        <f t="shared" si="3"/>
        <v>#DIV/0!</v>
      </c>
      <c r="P19" s="12" t="e">
        <f t="shared" si="4"/>
        <v>#DIV/0!</v>
      </c>
      <c r="Q19" s="12" t="e">
        <f t="shared" si="10"/>
        <v>#DIV/0!</v>
      </c>
      <c r="R19" s="12" t="e">
        <f t="shared" si="11"/>
        <v>#DIV/0!</v>
      </c>
      <c r="S19" s="12" t="e">
        <f t="shared" si="12"/>
        <v>#DIV/0!</v>
      </c>
      <c r="T19" s="12" t="e">
        <f t="shared" si="13"/>
        <v>#DIV/0!</v>
      </c>
      <c r="U19" s="12" t="e">
        <f t="shared" si="14"/>
        <v>#DIV/0!</v>
      </c>
      <c r="V19" s="12">
        <f t="shared" si="5"/>
        <v>0</v>
      </c>
      <c r="W19" s="12"/>
      <c r="X19" s="12">
        <f t="shared" si="6"/>
        <v>0</v>
      </c>
      <c r="Y19" s="12"/>
      <c r="Z19" s="12">
        <f t="shared" si="7"/>
        <v>0</v>
      </c>
      <c r="AA19" s="12"/>
      <c r="AB19" s="12">
        <f t="shared" si="8"/>
        <v>0</v>
      </c>
      <c r="AC19" s="12"/>
      <c r="AD19" s="12">
        <f t="shared" si="9"/>
        <v>0</v>
      </c>
      <c r="AE19" s="12"/>
      <c r="AF19" s="12">
        <f t="shared" si="15"/>
        <v>0</v>
      </c>
      <c r="AG19" s="12"/>
    </row>
    <row r="20" spans="1:33">
      <c r="A20" s="2" t="str">
        <f>'TRB Record'!A13</f>
        <v>replicate 6</v>
      </c>
      <c r="C20" s="10">
        <f>'TRB Record'!C13</f>
        <v>0</v>
      </c>
      <c r="D20" s="2">
        <f>Lignin!E13</f>
        <v>0</v>
      </c>
      <c r="E20" s="12">
        <f>Lignin!S13</f>
        <v>86.73</v>
      </c>
      <c r="F20" s="7"/>
      <c r="G20" s="7"/>
      <c r="H20" s="7"/>
      <c r="I20" s="7"/>
      <c r="J20" s="7"/>
      <c r="K20" s="76">
        <v>1</v>
      </c>
      <c r="L20" s="12" t="e">
        <f t="shared" si="0"/>
        <v>#DIV/0!</v>
      </c>
      <c r="M20" s="12" t="e">
        <f t="shared" si="1"/>
        <v>#DIV/0!</v>
      </c>
      <c r="N20" s="12" t="e">
        <f t="shared" si="2"/>
        <v>#DIV/0!</v>
      </c>
      <c r="O20" s="12" t="e">
        <f t="shared" si="3"/>
        <v>#DIV/0!</v>
      </c>
      <c r="P20" s="12" t="e">
        <f t="shared" si="4"/>
        <v>#DIV/0!</v>
      </c>
      <c r="Q20" s="12" t="e">
        <f t="shared" si="10"/>
        <v>#DIV/0!</v>
      </c>
      <c r="R20" s="12" t="e">
        <f t="shared" si="11"/>
        <v>#DIV/0!</v>
      </c>
      <c r="S20" s="12" t="e">
        <f t="shared" si="12"/>
        <v>#DIV/0!</v>
      </c>
      <c r="T20" s="12" t="e">
        <f t="shared" si="13"/>
        <v>#DIV/0!</v>
      </c>
      <c r="U20" s="12" t="e">
        <f t="shared" si="14"/>
        <v>#DIV/0!</v>
      </c>
      <c r="V20" s="12">
        <f t="shared" si="5"/>
        <v>0</v>
      </c>
      <c r="W20" s="12">
        <f>AVERAGE(V19:V20)</f>
        <v>0</v>
      </c>
      <c r="X20" s="12">
        <f t="shared" si="6"/>
        <v>0</v>
      </c>
      <c r="Y20" s="12">
        <f>AVERAGE(X19:X20)</f>
        <v>0</v>
      </c>
      <c r="Z20" s="12">
        <f t="shared" si="7"/>
        <v>0</v>
      </c>
      <c r="AA20" s="12">
        <f>AVERAGE(Z19:Z20)</f>
        <v>0</v>
      </c>
      <c r="AB20" s="12">
        <f t="shared" si="8"/>
        <v>0</v>
      </c>
      <c r="AC20" s="12">
        <f>AVERAGE(AB19:AB20)</f>
        <v>0</v>
      </c>
      <c r="AD20" s="12">
        <f t="shared" si="9"/>
        <v>0</v>
      </c>
      <c r="AE20" s="12">
        <f>AVERAGE(AD19:AD20)</f>
        <v>0</v>
      </c>
      <c r="AF20" s="12">
        <f t="shared" si="15"/>
        <v>0</v>
      </c>
      <c r="AG20" s="12">
        <f>AVERAGE(AF19:AF20)</f>
        <v>0</v>
      </c>
    </row>
    <row r="21" spans="1:33">
      <c r="A21" s="2">
        <f>'TRB Record'!A14</f>
        <v>7</v>
      </c>
      <c r="C21" s="10">
        <f>'TRB Record'!C14</f>
        <v>0</v>
      </c>
      <c r="D21" s="2">
        <f>Lignin!E14</f>
        <v>0</v>
      </c>
      <c r="E21" s="12">
        <f>Lignin!S14</f>
        <v>86.73</v>
      </c>
      <c r="F21" s="7"/>
      <c r="G21" s="7"/>
      <c r="H21" s="7"/>
      <c r="I21" s="7"/>
      <c r="J21" s="7"/>
      <c r="K21" s="76">
        <v>1</v>
      </c>
      <c r="L21" s="12" t="e">
        <f t="shared" si="0"/>
        <v>#DIV/0!</v>
      </c>
      <c r="M21" s="12" t="e">
        <f t="shared" si="1"/>
        <v>#DIV/0!</v>
      </c>
      <c r="N21" s="12" t="e">
        <f t="shared" si="2"/>
        <v>#DIV/0!</v>
      </c>
      <c r="O21" s="12" t="e">
        <f t="shared" si="3"/>
        <v>#DIV/0!</v>
      </c>
      <c r="P21" s="12" t="e">
        <f t="shared" si="4"/>
        <v>#DIV/0!</v>
      </c>
      <c r="Q21" s="12" t="e">
        <f t="shared" si="10"/>
        <v>#DIV/0!</v>
      </c>
      <c r="R21" s="12" t="e">
        <f t="shared" si="11"/>
        <v>#DIV/0!</v>
      </c>
      <c r="S21" s="12" t="e">
        <f t="shared" si="12"/>
        <v>#DIV/0!</v>
      </c>
      <c r="T21" s="12" t="e">
        <f t="shared" si="13"/>
        <v>#DIV/0!</v>
      </c>
      <c r="U21" s="12" t="e">
        <f t="shared" si="14"/>
        <v>#DIV/0!</v>
      </c>
      <c r="V21" s="12">
        <f t="shared" si="5"/>
        <v>0</v>
      </c>
      <c r="W21" s="12"/>
      <c r="X21" s="12">
        <f t="shared" si="6"/>
        <v>0</v>
      </c>
      <c r="Y21" s="12"/>
      <c r="Z21" s="12">
        <f t="shared" si="7"/>
        <v>0</v>
      </c>
      <c r="AA21" s="12"/>
      <c r="AB21" s="12">
        <f t="shared" si="8"/>
        <v>0</v>
      </c>
      <c r="AC21" s="12"/>
      <c r="AD21" s="12">
        <f t="shared" si="9"/>
        <v>0</v>
      </c>
      <c r="AE21" s="12"/>
      <c r="AF21" s="12">
        <f t="shared" si="15"/>
        <v>0</v>
      </c>
      <c r="AG21" s="12"/>
    </row>
    <row r="22" spans="1:33">
      <c r="A22" s="2" t="str">
        <f>'TRB Record'!A15</f>
        <v>replicate 7</v>
      </c>
      <c r="C22" s="10">
        <f>'TRB Record'!C15</f>
        <v>0</v>
      </c>
      <c r="D22" s="2">
        <f>Lignin!E15</f>
        <v>0</v>
      </c>
      <c r="E22" s="12">
        <f>Lignin!S15</f>
        <v>86.73</v>
      </c>
      <c r="F22" s="7"/>
      <c r="G22" s="7"/>
      <c r="H22" s="7"/>
      <c r="I22" s="7"/>
      <c r="J22" s="7"/>
      <c r="K22" s="76">
        <v>1</v>
      </c>
      <c r="L22" s="12" t="e">
        <f t="shared" si="0"/>
        <v>#DIV/0!</v>
      </c>
      <c r="M22" s="12" t="e">
        <f t="shared" si="1"/>
        <v>#DIV/0!</v>
      </c>
      <c r="N22" s="12" t="e">
        <f t="shared" si="2"/>
        <v>#DIV/0!</v>
      </c>
      <c r="O22" s="12" t="e">
        <f t="shared" si="3"/>
        <v>#DIV/0!</v>
      </c>
      <c r="P22" s="12" t="e">
        <f t="shared" si="4"/>
        <v>#DIV/0!</v>
      </c>
      <c r="Q22" s="12" t="e">
        <f t="shared" si="10"/>
        <v>#DIV/0!</v>
      </c>
      <c r="R22" s="12" t="e">
        <f t="shared" si="11"/>
        <v>#DIV/0!</v>
      </c>
      <c r="S22" s="12" t="e">
        <f t="shared" si="12"/>
        <v>#DIV/0!</v>
      </c>
      <c r="T22" s="12" t="e">
        <f t="shared" si="13"/>
        <v>#DIV/0!</v>
      </c>
      <c r="U22" s="12" t="e">
        <f t="shared" si="14"/>
        <v>#DIV/0!</v>
      </c>
      <c r="V22" s="12">
        <f t="shared" si="5"/>
        <v>0</v>
      </c>
      <c r="W22" s="12">
        <f>AVERAGE(V21:V22)</f>
        <v>0</v>
      </c>
      <c r="X22" s="12">
        <f t="shared" si="6"/>
        <v>0</v>
      </c>
      <c r="Y22" s="12">
        <f>AVERAGE(X21:X22)</f>
        <v>0</v>
      </c>
      <c r="Z22" s="12">
        <f t="shared" si="7"/>
        <v>0</v>
      </c>
      <c r="AA22" s="12">
        <f>AVERAGE(Z21:Z22)</f>
        <v>0</v>
      </c>
      <c r="AB22" s="12">
        <f t="shared" si="8"/>
        <v>0</v>
      </c>
      <c r="AC22" s="12">
        <f>AVERAGE(AB21:AB22)</f>
        <v>0</v>
      </c>
      <c r="AD22" s="12">
        <f t="shared" si="9"/>
        <v>0</v>
      </c>
      <c r="AE22" s="12">
        <f>AVERAGE(AD21:AD22)</f>
        <v>0</v>
      </c>
      <c r="AF22" s="12">
        <f t="shared" si="15"/>
        <v>0</v>
      </c>
      <c r="AG22" s="12">
        <f>AVERAGE(AF21:AF22)</f>
        <v>0</v>
      </c>
    </row>
    <row r="23" spans="1:33">
      <c r="A23" s="2">
        <f>'TRB Record'!A16</f>
        <v>8</v>
      </c>
      <c r="C23" s="10">
        <f>'TRB Record'!C16</f>
        <v>0</v>
      </c>
      <c r="D23" s="2">
        <f>Lignin!E16</f>
        <v>0</v>
      </c>
      <c r="E23" s="12">
        <f>Lignin!S16</f>
        <v>86.73</v>
      </c>
      <c r="F23" s="7"/>
      <c r="G23" s="7"/>
      <c r="H23" s="7"/>
      <c r="I23" s="7"/>
      <c r="J23" s="7"/>
      <c r="K23" s="76">
        <v>1</v>
      </c>
      <c r="L23" s="12" t="e">
        <f t="shared" si="0"/>
        <v>#DIV/0!</v>
      </c>
      <c r="M23" s="12" t="e">
        <f t="shared" si="1"/>
        <v>#DIV/0!</v>
      </c>
      <c r="N23" s="12" t="e">
        <f t="shared" si="2"/>
        <v>#DIV/0!</v>
      </c>
      <c r="O23" s="12" t="e">
        <f t="shared" si="3"/>
        <v>#DIV/0!</v>
      </c>
      <c r="P23" s="12" t="e">
        <f t="shared" si="4"/>
        <v>#DIV/0!</v>
      </c>
      <c r="Q23" s="12" t="e">
        <f t="shared" si="10"/>
        <v>#DIV/0!</v>
      </c>
      <c r="R23" s="12" t="e">
        <f t="shared" si="11"/>
        <v>#DIV/0!</v>
      </c>
      <c r="S23" s="12" t="e">
        <f t="shared" si="12"/>
        <v>#DIV/0!</v>
      </c>
      <c r="T23" s="12" t="e">
        <f t="shared" si="13"/>
        <v>#DIV/0!</v>
      </c>
      <c r="U23" s="12" t="e">
        <f t="shared" si="14"/>
        <v>#DIV/0!</v>
      </c>
      <c r="V23" s="12">
        <f t="shared" si="5"/>
        <v>0</v>
      </c>
      <c r="W23" s="12"/>
      <c r="X23" s="12">
        <f t="shared" si="6"/>
        <v>0</v>
      </c>
      <c r="Y23" s="12"/>
      <c r="Z23" s="12">
        <f t="shared" si="7"/>
        <v>0</v>
      </c>
      <c r="AA23" s="12"/>
      <c r="AB23" s="12">
        <f t="shared" si="8"/>
        <v>0</v>
      </c>
      <c r="AC23" s="12"/>
      <c r="AD23" s="12">
        <f t="shared" si="9"/>
        <v>0</v>
      </c>
      <c r="AE23" s="12"/>
      <c r="AF23" s="12">
        <f t="shared" si="15"/>
        <v>0</v>
      </c>
      <c r="AG23" s="12"/>
    </row>
    <row r="24" spans="1:33">
      <c r="A24" s="2" t="str">
        <f>'TRB Record'!A17</f>
        <v>replicate 8</v>
      </c>
      <c r="C24" s="10">
        <f>'TRB Record'!C17</f>
        <v>0</v>
      </c>
      <c r="D24" s="2">
        <f>Lignin!E17</f>
        <v>0</v>
      </c>
      <c r="E24" s="12">
        <f>Lignin!S17</f>
        <v>86.73</v>
      </c>
      <c r="F24" s="7"/>
      <c r="G24" s="7"/>
      <c r="H24" s="7"/>
      <c r="I24" s="7"/>
      <c r="J24" s="7"/>
      <c r="K24" s="76">
        <v>1</v>
      </c>
      <c r="L24" s="12" t="e">
        <f t="shared" si="0"/>
        <v>#DIV/0!</v>
      </c>
      <c r="M24" s="12" t="e">
        <f t="shared" si="1"/>
        <v>#DIV/0!</v>
      </c>
      <c r="N24" s="12" t="e">
        <f t="shared" si="2"/>
        <v>#DIV/0!</v>
      </c>
      <c r="O24" s="12" t="e">
        <f t="shared" si="3"/>
        <v>#DIV/0!</v>
      </c>
      <c r="P24" s="12" t="e">
        <f t="shared" si="4"/>
        <v>#DIV/0!</v>
      </c>
      <c r="Q24" s="12" t="e">
        <f t="shared" si="10"/>
        <v>#DIV/0!</v>
      </c>
      <c r="R24" s="12" t="e">
        <f t="shared" si="11"/>
        <v>#DIV/0!</v>
      </c>
      <c r="S24" s="12" t="e">
        <f t="shared" si="12"/>
        <v>#DIV/0!</v>
      </c>
      <c r="T24" s="12" t="e">
        <f t="shared" si="13"/>
        <v>#DIV/0!</v>
      </c>
      <c r="U24" s="12" t="e">
        <f t="shared" si="14"/>
        <v>#DIV/0!</v>
      </c>
      <c r="V24" s="12">
        <f t="shared" si="5"/>
        <v>0</v>
      </c>
      <c r="W24" s="12">
        <f>AVERAGE(V23:V24)</f>
        <v>0</v>
      </c>
      <c r="X24" s="12">
        <f t="shared" si="6"/>
        <v>0</v>
      </c>
      <c r="Y24" s="12">
        <f>AVERAGE(X23:X24)</f>
        <v>0</v>
      </c>
      <c r="Z24" s="12">
        <f t="shared" si="7"/>
        <v>0</v>
      </c>
      <c r="AA24" s="12">
        <f>AVERAGE(Z23:Z24)</f>
        <v>0</v>
      </c>
      <c r="AB24" s="12">
        <f t="shared" si="8"/>
        <v>0</v>
      </c>
      <c r="AC24" s="12">
        <f>AVERAGE(AB23:AB24)</f>
        <v>0</v>
      </c>
      <c r="AD24" s="12">
        <f t="shared" si="9"/>
        <v>0</v>
      </c>
      <c r="AE24" s="12">
        <f>AVERAGE(AD23:AD24)</f>
        <v>0</v>
      </c>
      <c r="AF24" s="12">
        <f t="shared" si="15"/>
        <v>0</v>
      </c>
      <c r="AG24" s="12">
        <f>AVERAGE(AF23:AF24)</f>
        <v>0</v>
      </c>
    </row>
    <row r="25" spans="1:33">
      <c r="A25" s="2">
        <f>'TRB Record'!A18</f>
        <v>9</v>
      </c>
      <c r="C25" s="10">
        <f>'TRB Record'!C18</f>
        <v>0</v>
      </c>
      <c r="D25" s="2">
        <f>Lignin!E18</f>
        <v>0</v>
      </c>
      <c r="E25" s="12">
        <f>Lignin!S18</f>
        <v>86.73</v>
      </c>
      <c r="F25" s="7"/>
      <c r="G25" s="7"/>
      <c r="H25" s="7"/>
      <c r="I25" s="7"/>
      <c r="J25" s="7"/>
      <c r="K25" s="76">
        <v>1</v>
      </c>
      <c r="L25" s="12" t="e">
        <f t="shared" si="0"/>
        <v>#DIV/0!</v>
      </c>
      <c r="M25" s="12" t="e">
        <f t="shared" si="1"/>
        <v>#DIV/0!</v>
      </c>
      <c r="N25" s="12" t="e">
        <f t="shared" si="2"/>
        <v>#DIV/0!</v>
      </c>
      <c r="O25" s="12" t="e">
        <f t="shared" si="3"/>
        <v>#DIV/0!</v>
      </c>
      <c r="P25" s="12" t="e">
        <f t="shared" si="4"/>
        <v>#DIV/0!</v>
      </c>
      <c r="Q25" s="12" t="e">
        <f t="shared" si="10"/>
        <v>#DIV/0!</v>
      </c>
      <c r="R25" s="12" t="e">
        <f t="shared" si="11"/>
        <v>#DIV/0!</v>
      </c>
      <c r="S25" s="12" t="e">
        <f t="shared" si="12"/>
        <v>#DIV/0!</v>
      </c>
      <c r="T25" s="12" t="e">
        <f t="shared" si="13"/>
        <v>#DIV/0!</v>
      </c>
      <c r="U25" s="12" t="e">
        <f t="shared" si="14"/>
        <v>#DIV/0!</v>
      </c>
      <c r="V25" s="12">
        <f t="shared" si="5"/>
        <v>0</v>
      </c>
      <c r="W25" s="12"/>
      <c r="X25" s="12">
        <f t="shared" si="6"/>
        <v>0</v>
      </c>
      <c r="Y25" s="12"/>
      <c r="Z25" s="12">
        <f t="shared" si="7"/>
        <v>0</v>
      </c>
      <c r="AA25" s="12"/>
      <c r="AB25" s="12">
        <f t="shared" si="8"/>
        <v>0</v>
      </c>
      <c r="AC25" s="12"/>
      <c r="AD25" s="12">
        <f t="shared" si="9"/>
        <v>0</v>
      </c>
      <c r="AE25" s="12"/>
      <c r="AF25" s="12">
        <f t="shared" si="15"/>
        <v>0</v>
      </c>
      <c r="AG25" s="12"/>
    </row>
    <row r="26" spans="1:33">
      <c r="A26" s="2" t="str">
        <f>'TRB Record'!A19</f>
        <v>replicate 9</v>
      </c>
      <c r="C26" s="10">
        <f>'TRB Record'!C19</f>
        <v>0</v>
      </c>
      <c r="D26" s="2">
        <f>Lignin!E19</f>
        <v>0</v>
      </c>
      <c r="E26" s="12">
        <f>Lignin!S19</f>
        <v>86.73</v>
      </c>
      <c r="F26" s="7"/>
      <c r="G26" s="7"/>
      <c r="H26" s="7"/>
      <c r="I26" s="7"/>
      <c r="J26" s="7"/>
      <c r="K26" s="76">
        <v>1</v>
      </c>
      <c r="L26" s="12" t="e">
        <f t="shared" si="0"/>
        <v>#DIV/0!</v>
      </c>
      <c r="M26" s="12" t="e">
        <f t="shared" si="1"/>
        <v>#DIV/0!</v>
      </c>
      <c r="N26" s="12" t="e">
        <f t="shared" si="2"/>
        <v>#DIV/0!</v>
      </c>
      <c r="O26" s="12" t="e">
        <f t="shared" si="3"/>
        <v>#DIV/0!</v>
      </c>
      <c r="P26" s="12" t="e">
        <f t="shared" si="4"/>
        <v>#DIV/0!</v>
      </c>
      <c r="Q26" s="12" t="e">
        <f t="shared" si="10"/>
        <v>#DIV/0!</v>
      </c>
      <c r="R26" s="12" t="e">
        <f t="shared" si="11"/>
        <v>#DIV/0!</v>
      </c>
      <c r="S26" s="12" t="e">
        <f t="shared" si="12"/>
        <v>#DIV/0!</v>
      </c>
      <c r="T26" s="12" t="e">
        <f t="shared" si="13"/>
        <v>#DIV/0!</v>
      </c>
      <c r="U26" s="12" t="e">
        <f t="shared" si="14"/>
        <v>#DIV/0!</v>
      </c>
      <c r="V26" s="12">
        <f t="shared" si="5"/>
        <v>0</v>
      </c>
      <c r="W26" s="12">
        <f>AVERAGE(V25:V26)</f>
        <v>0</v>
      </c>
      <c r="X26" s="12">
        <f t="shared" si="6"/>
        <v>0</v>
      </c>
      <c r="Y26" s="12">
        <f>AVERAGE(X25:X26)</f>
        <v>0</v>
      </c>
      <c r="Z26" s="12">
        <f t="shared" si="7"/>
        <v>0</v>
      </c>
      <c r="AA26" s="12">
        <f>AVERAGE(Z25:Z26)</f>
        <v>0</v>
      </c>
      <c r="AB26" s="12">
        <f t="shared" si="8"/>
        <v>0</v>
      </c>
      <c r="AC26" s="12">
        <f>AVERAGE(AB25:AB26)</f>
        <v>0</v>
      </c>
      <c r="AD26" s="12">
        <f t="shared" si="9"/>
        <v>0</v>
      </c>
      <c r="AE26" s="12">
        <f>AVERAGE(AD25:AD26)</f>
        <v>0</v>
      </c>
      <c r="AF26" s="12">
        <f t="shared" si="15"/>
        <v>0</v>
      </c>
      <c r="AG26" s="12">
        <f>AVERAGE(AF25:AF26)</f>
        <v>0</v>
      </c>
    </row>
    <row r="27" spans="1:33">
      <c r="A27" s="2">
        <f>'TRB Record'!A20</f>
        <v>10</v>
      </c>
      <c r="C27" s="10">
        <f>'TRB Record'!C20</f>
        <v>0</v>
      </c>
      <c r="D27" s="2">
        <f>Lignin!E20</f>
        <v>0</v>
      </c>
      <c r="E27" s="12">
        <f>Lignin!S20</f>
        <v>86.73</v>
      </c>
      <c r="F27" s="7"/>
      <c r="G27" s="7"/>
      <c r="H27" s="7"/>
      <c r="I27" s="7"/>
      <c r="J27" s="7"/>
      <c r="K27" s="76">
        <v>1</v>
      </c>
      <c r="L27" s="12" t="e">
        <f t="shared" si="0"/>
        <v>#DIV/0!</v>
      </c>
      <c r="M27" s="12" t="e">
        <f t="shared" si="1"/>
        <v>#DIV/0!</v>
      </c>
      <c r="N27" s="12" t="e">
        <f t="shared" si="2"/>
        <v>#DIV/0!</v>
      </c>
      <c r="O27" s="12" t="e">
        <f t="shared" si="3"/>
        <v>#DIV/0!</v>
      </c>
      <c r="P27" s="12" t="e">
        <f t="shared" si="4"/>
        <v>#DIV/0!</v>
      </c>
      <c r="Q27" s="12" t="e">
        <f t="shared" si="10"/>
        <v>#DIV/0!</v>
      </c>
      <c r="R27" s="12" t="e">
        <f t="shared" si="11"/>
        <v>#DIV/0!</v>
      </c>
      <c r="S27" s="12" t="e">
        <f t="shared" si="12"/>
        <v>#DIV/0!</v>
      </c>
      <c r="T27" s="12" t="e">
        <f t="shared" si="13"/>
        <v>#DIV/0!</v>
      </c>
      <c r="U27" s="12" t="e">
        <f t="shared" si="14"/>
        <v>#DIV/0!</v>
      </c>
      <c r="V27" s="12">
        <f t="shared" si="5"/>
        <v>0</v>
      </c>
      <c r="W27" s="12"/>
      <c r="X27" s="12">
        <f t="shared" si="6"/>
        <v>0</v>
      </c>
      <c r="Y27" s="12"/>
      <c r="Z27" s="12">
        <f t="shared" si="7"/>
        <v>0</v>
      </c>
      <c r="AA27" s="12"/>
      <c r="AB27" s="12">
        <f t="shared" si="8"/>
        <v>0</v>
      </c>
      <c r="AC27" s="12"/>
      <c r="AD27" s="12">
        <f t="shared" si="9"/>
        <v>0</v>
      </c>
      <c r="AE27" s="12"/>
      <c r="AF27" s="12">
        <f t="shared" si="15"/>
        <v>0</v>
      </c>
      <c r="AG27" s="12"/>
    </row>
    <row r="28" spans="1:33">
      <c r="A28" s="2" t="str">
        <f>'TRB Record'!A21</f>
        <v>replicate 10</v>
      </c>
      <c r="C28" s="10">
        <f>'TRB Record'!C21</f>
        <v>0</v>
      </c>
      <c r="D28" s="2">
        <f>Lignin!E21</f>
        <v>0</v>
      </c>
      <c r="E28" s="12">
        <f>Lignin!S21</f>
        <v>86.73</v>
      </c>
      <c r="F28" s="7"/>
      <c r="G28" s="7"/>
      <c r="H28" s="7"/>
      <c r="I28" s="7"/>
      <c r="J28" s="7"/>
      <c r="K28" s="76">
        <v>1</v>
      </c>
      <c r="L28" s="12" t="e">
        <f t="shared" si="0"/>
        <v>#DIV/0!</v>
      </c>
      <c r="M28" s="12" t="e">
        <f t="shared" si="1"/>
        <v>#DIV/0!</v>
      </c>
      <c r="N28" s="12" t="e">
        <f t="shared" si="2"/>
        <v>#DIV/0!</v>
      </c>
      <c r="O28" s="12" t="e">
        <f t="shared" si="3"/>
        <v>#DIV/0!</v>
      </c>
      <c r="P28" s="12" t="e">
        <f t="shared" si="4"/>
        <v>#DIV/0!</v>
      </c>
      <c r="Q28" s="12" t="e">
        <f t="shared" si="10"/>
        <v>#DIV/0!</v>
      </c>
      <c r="R28" s="12" t="e">
        <f t="shared" si="11"/>
        <v>#DIV/0!</v>
      </c>
      <c r="S28" s="12" t="e">
        <f t="shared" si="12"/>
        <v>#DIV/0!</v>
      </c>
      <c r="T28" s="12" t="e">
        <f t="shared" si="13"/>
        <v>#DIV/0!</v>
      </c>
      <c r="U28" s="12" t="e">
        <f t="shared" si="14"/>
        <v>#DIV/0!</v>
      </c>
      <c r="V28" s="12">
        <f t="shared" si="5"/>
        <v>0</v>
      </c>
      <c r="W28" s="12">
        <f>AVERAGE(V27:V28)</f>
        <v>0</v>
      </c>
      <c r="X28" s="12">
        <f t="shared" si="6"/>
        <v>0</v>
      </c>
      <c r="Y28" s="12">
        <f>AVERAGE(X27:X28)</f>
        <v>0</v>
      </c>
      <c r="Z28" s="12">
        <f t="shared" si="7"/>
        <v>0</v>
      </c>
      <c r="AA28" s="12">
        <f>AVERAGE(Z27:Z28)</f>
        <v>0</v>
      </c>
      <c r="AB28" s="12">
        <f t="shared" si="8"/>
        <v>0</v>
      </c>
      <c r="AC28" s="12">
        <f>AVERAGE(AB27:AB28)</f>
        <v>0</v>
      </c>
      <c r="AD28" s="12">
        <f t="shared" si="9"/>
        <v>0</v>
      </c>
      <c r="AE28" s="12">
        <f>AVERAGE(AD27:AD28)</f>
        <v>0</v>
      </c>
      <c r="AF28" s="12">
        <f t="shared" si="15"/>
        <v>0</v>
      </c>
      <c r="AG28" s="12">
        <f>AVERAGE(AF27:AF28)</f>
        <v>0</v>
      </c>
    </row>
    <row r="29" spans="1:33">
      <c r="A29" s="2">
        <f>'TRB Record'!A22</f>
        <v>11</v>
      </c>
      <c r="C29" s="10">
        <f>'TRB Record'!C22</f>
        <v>0</v>
      </c>
      <c r="D29" s="2">
        <f>Lignin!E22</f>
        <v>0</v>
      </c>
      <c r="E29" s="12">
        <f>Lignin!S22</f>
        <v>86.73</v>
      </c>
      <c r="F29" s="7"/>
      <c r="G29" s="7"/>
      <c r="H29" s="7"/>
      <c r="I29" s="7"/>
      <c r="J29" s="7"/>
      <c r="K29" s="76">
        <v>1</v>
      </c>
      <c r="L29" s="12" t="e">
        <f t="shared" si="0"/>
        <v>#DIV/0!</v>
      </c>
      <c r="M29" s="12" t="e">
        <f t="shared" si="1"/>
        <v>#DIV/0!</v>
      </c>
      <c r="N29" s="12" t="e">
        <f t="shared" si="2"/>
        <v>#DIV/0!</v>
      </c>
      <c r="O29" s="12" t="e">
        <f t="shared" si="3"/>
        <v>#DIV/0!</v>
      </c>
      <c r="P29" s="12" t="e">
        <f t="shared" si="4"/>
        <v>#DIV/0!</v>
      </c>
      <c r="Q29" s="12" t="e">
        <f t="shared" si="10"/>
        <v>#DIV/0!</v>
      </c>
      <c r="R29" s="12" t="e">
        <f t="shared" si="11"/>
        <v>#DIV/0!</v>
      </c>
      <c r="S29" s="12" t="e">
        <f t="shared" si="12"/>
        <v>#DIV/0!</v>
      </c>
      <c r="T29" s="12" t="e">
        <f t="shared" si="13"/>
        <v>#DIV/0!</v>
      </c>
      <c r="U29" s="12" t="e">
        <f t="shared" si="14"/>
        <v>#DIV/0!</v>
      </c>
      <c r="V29" s="12">
        <f t="shared" si="5"/>
        <v>0</v>
      </c>
      <c r="W29" s="12"/>
      <c r="X29" s="12">
        <f t="shared" si="6"/>
        <v>0</v>
      </c>
      <c r="Y29" s="12"/>
      <c r="Z29" s="12">
        <f t="shared" si="7"/>
        <v>0</v>
      </c>
      <c r="AA29" s="12"/>
      <c r="AB29" s="12">
        <f t="shared" si="8"/>
        <v>0</v>
      </c>
      <c r="AC29" s="12"/>
      <c r="AD29" s="12">
        <f t="shared" si="9"/>
        <v>0</v>
      </c>
      <c r="AE29" s="12"/>
      <c r="AF29" s="12">
        <f t="shared" si="15"/>
        <v>0</v>
      </c>
      <c r="AG29" s="12"/>
    </row>
    <row r="30" spans="1:33">
      <c r="A30" s="2" t="str">
        <f>'TRB Record'!A23</f>
        <v>replicate 11</v>
      </c>
      <c r="C30" s="10">
        <f>'TRB Record'!C23</f>
        <v>0</v>
      </c>
      <c r="D30" s="2">
        <f>Lignin!E23</f>
        <v>0</v>
      </c>
      <c r="E30" s="12">
        <f>Lignin!S23</f>
        <v>86.73</v>
      </c>
      <c r="F30" s="7"/>
      <c r="G30" s="7"/>
      <c r="H30" s="7"/>
      <c r="I30" s="7"/>
      <c r="J30" s="7"/>
      <c r="K30" s="76">
        <v>1</v>
      </c>
      <c r="L30" s="12" t="e">
        <f t="shared" si="0"/>
        <v>#DIV/0!</v>
      </c>
      <c r="M30" s="12" t="e">
        <f t="shared" si="1"/>
        <v>#DIV/0!</v>
      </c>
      <c r="N30" s="12" t="e">
        <f t="shared" si="2"/>
        <v>#DIV/0!</v>
      </c>
      <c r="O30" s="12" t="e">
        <f t="shared" si="3"/>
        <v>#DIV/0!</v>
      </c>
      <c r="P30" s="12" t="e">
        <f t="shared" si="4"/>
        <v>#DIV/0!</v>
      </c>
      <c r="Q30" s="12" t="e">
        <f t="shared" si="10"/>
        <v>#DIV/0!</v>
      </c>
      <c r="R30" s="12" t="e">
        <f t="shared" si="11"/>
        <v>#DIV/0!</v>
      </c>
      <c r="S30" s="12" t="e">
        <f t="shared" si="12"/>
        <v>#DIV/0!</v>
      </c>
      <c r="T30" s="12" t="e">
        <f t="shared" si="13"/>
        <v>#DIV/0!</v>
      </c>
      <c r="U30" s="12" t="e">
        <f t="shared" si="14"/>
        <v>#DIV/0!</v>
      </c>
      <c r="V30" s="12">
        <f t="shared" si="5"/>
        <v>0</v>
      </c>
      <c r="W30" s="12">
        <f>AVERAGE(V29:V30)</f>
        <v>0</v>
      </c>
      <c r="X30" s="12">
        <f t="shared" si="6"/>
        <v>0</v>
      </c>
      <c r="Y30" s="12">
        <f>AVERAGE(X29:X30)</f>
        <v>0</v>
      </c>
      <c r="Z30" s="12">
        <f t="shared" si="7"/>
        <v>0</v>
      </c>
      <c r="AA30" s="12">
        <f>AVERAGE(Z29:Z30)</f>
        <v>0</v>
      </c>
      <c r="AB30" s="12">
        <f t="shared" si="8"/>
        <v>0</v>
      </c>
      <c r="AC30" s="12">
        <f>AVERAGE(AB29:AB30)</f>
        <v>0</v>
      </c>
      <c r="AD30" s="12">
        <f t="shared" si="9"/>
        <v>0</v>
      </c>
      <c r="AE30" s="12">
        <f>AVERAGE(AD29:AD30)</f>
        <v>0</v>
      </c>
      <c r="AF30" s="12">
        <f t="shared" si="15"/>
        <v>0</v>
      </c>
      <c r="AG30" s="12">
        <f>AVERAGE(AF29:AF30)</f>
        <v>0</v>
      </c>
    </row>
    <row r="31" spans="1:33">
      <c r="A31" s="2">
        <f>'TRB Record'!A24</f>
        <v>12</v>
      </c>
      <c r="C31" s="10">
        <f>'TRB Record'!C24</f>
        <v>0</v>
      </c>
      <c r="D31" s="2">
        <f>Lignin!E24</f>
        <v>0</v>
      </c>
      <c r="E31" s="12">
        <f>Lignin!S24</f>
        <v>86.73</v>
      </c>
      <c r="F31" s="7"/>
      <c r="G31" s="7"/>
      <c r="H31" s="7"/>
      <c r="I31" s="7"/>
      <c r="J31" s="7"/>
      <c r="K31" s="76">
        <v>1</v>
      </c>
      <c r="L31" s="12" t="e">
        <f t="shared" si="0"/>
        <v>#DIV/0!</v>
      </c>
      <c r="M31" s="12" t="e">
        <f t="shared" si="1"/>
        <v>#DIV/0!</v>
      </c>
      <c r="N31" s="12" t="e">
        <f t="shared" si="2"/>
        <v>#DIV/0!</v>
      </c>
      <c r="O31" s="12" t="e">
        <f t="shared" si="3"/>
        <v>#DIV/0!</v>
      </c>
      <c r="P31" s="12" t="e">
        <f t="shared" si="4"/>
        <v>#DIV/0!</v>
      </c>
      <c r="Q31" s="12" t="e">
        <f t="shared" si="10"/>
        <v>#DIV/0!</v>
      </c>
      <c r="R31" s="12" t="e">
        <f t="shared" si="11"/>
        <v>#DIV/0!</v>
      </c>
      <c r="S31" s="12" t="e">
        <f t="shared" si="12"/>
        <v>#DIV/0!</v>
      </c>
      <c r="T31" s="12" t="e">
        <f t="shared" si="13"/>
        <v>#DIV/0!</v>
      </c>
      <c r="U31" s="12" t="e">
        <f t="shared" si="14"/>
        <v>#DIV/0!</v>
      </c>
      <c r="V31" s="12">
        <f t="shared" si="5"/>
        <v>0</v>
      </c>
      <c r="W31" s="12"/>
      <c r="X31" s="12">
        <f t="shared" si="6"/>
        <v>0</v>
      </c>
      <c r="Y31" s="12"/>
      <c r="Z31" s="12">
        <f t="shared" si="7"/>
        <v>0</v>
      </c>
      <c r="AA31" s="12"/>
      <c r="AB31" s="12">
        <f t="shared" si="8"/>
        <v>0</v>
      </c>
      <c r="AC31" s="12"/>
      <c r="AD31" s="12">
        <f t="shared" si="9"/>
        <v>0</v>
      </c>
      <c r="AE31" s="12"/>
      <c r="AF31" s="12">
        <f t="shared" si="15"/>
        <v>0</v>
      </c>
      <c r="AG31" s="12"/>
    </row>
    <row r="32" spans="1:33">
      <c r="A32" s="2" t="str">
        <f>'TRB Record'!A25</f>
        <v>replicate 12</v>
      </c>
      <c r="C32" s="10">
        <f>'TRB Record'!C25</f>
        <v>0</v>
      </c>
      <c r="D32" s="2">
        <f>Lignin!E25</f>
        <v>0</v>
      </c>
      <c r="E32" s="12">
        <f>Lignin!S25</f>
        <v>86.73</v>
      </c>
      <c r="F32" s="7"/>
      <c r="G32" s="7"/>
      <c r="H32" s="7"/>
      <c r="I32" s="7"/>
      <c r="J32" s="7"/>
      <c r="K32" s="76">
        <v>1</v>
      </c>
      <c r="L32" s="12" t="e">
        <f t="shared" si="0"/>
        <v>#DIV/0!</v>
      </c>
      <c r="M32" s="12" t="e">
        <f t="shared" si="1"/>
        <v>#DIV/0!</v>
      </c>
      <c r="N32" s="12" t="e">
        <f t="shared" si="2"/>
        <v>#DIV/0!</v>
      </c>
      <c r="O32" s="12" t="e">
        <f t="shared" si="3"/>
        <v>#DIV/0!</v>
      </c>
      <c r="P32" s="12" t="e">
        <f t="shared" si="4"/>
        <v>#DIV/0!</v>
      </c>
      <c r="Q32" s="12" t="e">
        <f t="shared" si="10"/>
        <v>#DIV/0!</v>
      </c>
      <c r="R32" s="12" t="e">
        <f t="shared" si="11"/>
        <v>#DIV/0!</v>
      </c>
      <c r="S32" s="12" t="e">
        <f t="shared" si="12"/>
        <v>#DIV/0!</v>
      </c>
      <c r="T32" s="12" t="e">
        <f t="shared" si="13"/>
        <v>#DIV/0!</v>
      </c>
      <c r="U32" s="12" t="e">
        <f t="shared" si="14"/>
        <v>#DIV/0!</v>
      </c>
      <c r="V32" s="12">
        <f t="shared" si="5"/>
        <v>0</v>
      </c>
      <c r="W32" s="12">
        <f>AVERAGE(V31:V32)</f>
        <v>0</v>
      </c>
      <c r="X32" s="12">
        <f t="shared" si="6"/>
        <v>0</v>
      </c>
      <c r="Y32" s="12">
        <f>AVERAGE(X31:X32)</f>
        <v>0</v>
      </c>
      <c r="Z32" s="12">
        <f t="shared" si="7"/>
        <v>0</v>
      </c>
      <c r="AA32" s="12">
        <f>AVERAGE(Z31:Z32)</f>
        <v>0</v>
      </c>
      <c r="AB32" s="12">
        <f t="shared" si="8"/>
        <v>0</v>
      </c>
      <c r="AC32" s="12">
        <f>AVERAGE(AB31:AB32)</f>
        <v>0</v>
      </c>
      <c r="AD32" s="12">
        <f t="shared" si="9"/>
        <v>0</v>
      </c>
      <c r="AE32" s="12">
        <f>AVERAGE(AD31:AD32)</f>
        <v>0</v>
      </c>
      <c r="AF32" s="12">
        <f t="shared" si="15"/>
        <v>0</v>
      </c>
      <c r="AG32" s="12">
        <f>AVERAGE(AF31:AF32)</f>
        <v>0</v>
      </c>
    </row>
    <row r="33" spans="1:33">
      <c r="A33" s="2">
        <f>'TRB Record'!A26</f>
        <v>13</v>
      </c>
      <c r="C33" s="10">
        <f>'TRB Record'!C26</f>
        <v>0</v>
      </c>
      <c r="D33" s="2">
        <f>Lignin!E26</f>
        <v>0</v>
      </c>
      <c r="E33" s="12">
        <f>Lignin!S26</f>
        <v>86.73</v>
      </c>
      <c r="F33" s="7"/>
      <c r="G33" s="7"/>
      <c r="H33" s="7"/>
      <c r="I33" s="7"/>
      <c r="J33" s="7"/>
      <c r="K33" s="76">
        <v>1</v>
      </c>
      <c r="L33" s="12" t="e">
        <f t="shared" si="0"/>
        <v>#DIV/0!</v>
      </c>
      <c r="M33" s="12" t="e">
        <f t="shared" si="1"/>
        <v>#DIV/0!</v>
      </c>
      <c r="N33" s="12" t="e">
        <f t="shared" si="2"/>
        <v>#DIV/0!</v>
      </c>
      <c r="O33" s="12" t="e">
        <f t="shared" si="3"/>
        <v>#DIV/0!</v>
      </c>
      <c r="P33" s="12" t="e">
        <f t="shared" si="4"/>
        <v>#DIV/0!</v>
      </c>
      <c r="Q33" s="12" t="e">
        <f t="shared" si="10"/>
        <v>#DIV/0!</v>
      </c>
      <c r="R33" s="12" t="e">
        <f t="shared" si="11"/>
        <v>#DIV/0!</v>
      </c>
      <c r="S33" s="12" t="e">
        <f t="shared" si="12"/>
        <v>#DIV/0!</v>
      </c>
      <c r="T33" s="12" t="e">
        <f t="shared" si="13"/>
        <v>#DIV/0!</v>
      </c>
      <c r="U33" s="12" t="e">
        <f t="shared" si="14"/>
        <v>#DIV/0!</v>
      </c>
      <c r="V33" s="12">
        <f t="shared" si="5"/>
        <v>0</v>
      </c>
      <c r="W33" s="12"/>
      <c r="X33" s="12">
        <f t="shared" si="6"/>
        <v>0</v>
      </c>
      <c r="Y33" s="12"/>
      <c r="Z33" s="12">
        <f t="shared" si="7"/>
        <v>0</v>
      </c>
      <c r="AA33" s="12"/>
      <c r="AB33" s="12">
        <f t="shared" si="8"/>
        <v>0</v>
      </c>
      <c r="AC33" s="12"/>
      <c r="AD33" s="12">
        <f t="shared" si="9"/>
        <v>0</v>
      </c>
      <c r="AE33" s="12"/>
      <c r="AF33" s="12">
        <f t="shared" si="15"/>
        <v>0</v>
      </c>
      <c r="AG33" s="12"/>
    </row>
    <row r="34" spans="1:33">
      <c r="A34" s="2" t="str">
        <f>'TRB Record'!A27</f>
        <v>replicate 13</v>
      </c>
      <c r="C34" s="10">
        <f>'TRB Record'!C27</f>
        <v>0</v>
      </c>
      <c r="D34" s="2">
        <f>Lignin!E27</f>
        <v>0</v>
      </c>
      <c r="E34" s="12">
        <f>Lignin!S27</f>
        <v>86.73</v>
      </c>
      <c r="F34" s="7"/>
      <c r="G34" s="7"/>
      <c r="H34" s="7"/>
      <c r="I34" s="7"/>
      <c r="J34" s="7"/>
      <c r="K34" s="76">
        <v>1</v>
      </c>
      <c r="L34" s="12" t="e">
        <f t="shared" si="0"/>
        <v>#DIV/0!</v>
      </c>
      <c r="M34" s="12" t="e">
        <f t="shared" si="1"/>
        <v>#DIV/0!</v>
      </c>
      <c r="N34" s="12" t="e">
        <f t="shared" si="2"/>
        <v>#DIV/0!</v>
      </c>
      <c r="O34" s="12" t="e">
        <f t="shared" si="3"/>
        <v>#DIV/0!</v>
      </c>
      <c r="P34" s="12" t="e">
        <f t="shared" si="4"/>
        <v>#DIV/0!</v>
      </c>
      <c r="Q34" s="12" t="e">
        <f t="shared" si="10"/>
        <v>#DIV/0!</v>
      </c>
      <c r="R34" s="12" t="e">
        <f t="shared" si="11"/>
        <v>#DIV/0!</v>
      </c>
      <c r="S34" s="12" t="e">
        <f t="shared" si="12"/>
        <v>#DIV/0!</v>
      </c>
      <c r="T34" s="12" t="e">
        <f t="shared" si="13"/>
        <v>#DIV/0!</v>
      </c>
      <c r="U34" s="12" t="e">
        <f t="shared" si="14"/>
        <v>#DIV/0!</v>
      </c>
      <c r="V34" s="12">
        <f t="shared" si="5"/>
        <v>0</v>
      </c>
      <c r="W34" s="12">
        <f>AVERAGE(V33:V34)</f>
        <v>0</v>
      </c>
      <c r="X34" s="12">
        <f t="shared" si="6"/>
        <v>0</v>
      </c>
      <c r="Y34" s="12">
        <f>AVERAGE(X33:X34)</f>
        <v>0</v>
      </c>
      <c r="Z34" s="12">
        <f t="shared" si="7"/>
        <v>0</v>
      </c>
      <c r="AA34" s="12">
        <f>AVERAGE(Z33:Z34)</f>
        <v>0</v>
      </c>
      <c r="AB34" s="12">
        <f t="shared" si="8"/>
        <v>0</v>
      </c>
      <c r="AC34" s="12">
        <f>AVERAGE(AB33:AB34)</f>
        <v>0</v>
      </c>
      <c r="AD34" s="12">
        <f t="shared" si="9"/>
        <v>0</v>
      </c>
      <c r="AE34" s="12">
        <f>AVERAGE(AD33:AD34)</f>
        <v>0</v>
      </c>
      <c r="AF34" s="12">
        <f t="shared" si="15"/>
        <v>0</v>
      </c>
      <c r="AG34" s="12">
        <f>AVERAGE(AF33:AF34)</f>
        <v>0</v>
      </c>
    </row>
    <row r="35" spans="1:33">
      <c r="A35" s="2">
        <f>'TRB Record'!A28</f>
        <v>14</v>
      </c>
      <c r="C35" s="10">
        <f>'TRB Record'!C28</f>
        <v>0</v>
      </c>
      <c r="D35" s="2">
        <f>Lignin!E28</f>
        <v>0</v>
      </c>
      <c r="E35" s="12">
        <f>Lignin!S28</f>
        <v>86.73</v>
      </c>
      <c r="F35" s="7"/>
      <c r="G35" s="7"/>
      <c r="H35" s="7"/>
      <c r="I35" s="7"/>
      <c r="J35" s="7"/>
      <c r="K35" s="76">
        <v>1</v>
      </c>
      <c r="L35" s="12" t="e">
        <f t="shared" si="0"/>
        <v>#DIV/0!</v>
      </c>
      <c r="M35" s="12" t="e">
        <f t="shared" si="1"/>
        <v>#DIV/0!</v>
      </c>
      <c r="N35" s="12" t="e">
        <f t="shared" si="2"/>
        <v>#DIV/0!</v>
      </c>
      <c r="O35" s="12" t="e">
        <f t="shared" si="3"/>
        <v>#DIV/0!</v>
      </c>
      <c r="P35" s="12" t="e">
        <f t="shared" si="4"/>
        <v>#DIV/0!</v>
      </c>
      <c r="Q35" s="12" t="e">
        <f t="shared" si="10"/>
        <v>#DIV/0!</v>
      </c>
      <c r="R35" s="12" t="e">
        <f t="shared" si="11"/>
        <v>#DIV/0!</v>
      </c>
      <c r="S35" s="12" t="e">
        <f t="shared" si="12"/>
        <v>#DIV/0!</v>
      </c>
      <c r="T35" s="12" t="e">
        <f t="shared" si="13"/>
        <v>#DIV/0!</v>
      </c>
      <c r="U35" s="12" t="e">
        <f t="shared" si="14"/>
        <v>#DIV/0!</v>
      </c>
      <c r="V35" s="12">
        <f t="shared" si="5"/>
        <v>0</v>
      </c>
      <c r="W35" s="12"/>
      <c r="X35" s="12">
        <f t="shared" si="6"/>
        <v>0</v>
      </c>
      <c r="Y35" s="12"/>
      <c r="Z35" s="12">
        <f t="shared" si="7"/>
        <v>0</v>
      </c>
      <c r="AA35" s="12"/>
      <c r="AB35" s="12">
        <f t="shared" si="8"/>
        <v>0</v>
      </c>
      <c r="AC35" s="12"/>
      <c r="AD35" s="12">
        <f t="shared" si="9"/>
        <v>0</v>
      </c>
      <c r="AE35" s="12"/>
      <c r="AF35" s="12">
        <f t="shared" si="15"/>
        <v>0</v>
      </c>
      <c r="AG35" s="12"/>
    </row>
    <row r="36" spans="1:33">
      <c r="A36" s="2" t="str">
        <f>'TRB Record'!A29</f>
        <v>replicate 14</v>
      </c>
      <c r="C36" s="10">
        <f>'TRB Record'!C29</f>
        <v>0</v>
      </c>
      <c r="D36" s="2">
        <f>Lignin!E29</f>
        <v>0</v>
      </c>
      <c r="E36" s="12">
        <f>Lignin!S29</f>
        <v>86.73</v>
      </c>
      <c r="F36" s="7"/>
      <c r="G36" s="7"/>
      <c r="H36" s="7"/>
      <c r="I36" s="7"/>
      <c r="J36" s="7"/>
      <c r="K36" s="76">
        <v>1</v>
      </c>
      <c r="L36" s="12" t="e">
        <f t="shared" si="0"/>
        <v>#DIV/0!</v>
      </c>
      <c r="M36" s="12" t="e">
        <f t="shared" si="1"/>
        <v>#DIV/0!</v>
      </c>
      <c r="N36" s="12" t="e">
        <f t="shared" si="2"/>
        <v>#DIV/0!</v>
      </c>
      <c r="O36" s="12" t="e">
        <f t="shared" si="3"/>
        <v>#DIV/0!</v>
      </c>
      <c r="P36" s="12" t="e">
        <f t="shared" si="4"/>
        <v>#DIV/0!</v>
      </c>
      <c r="Q36" s="12" t="e">
        <f t="shared" si="10"/>
        <v>#DIV/0!</v>
      </c>
      <c r="R36" s="12" t="e">
        <f t="shared" si="11"/>
        <v>#DIV/0!</v>
      </c>
      <c r="S36" s="12" t="e">
        <f t="shared" si="12"/>
        <v>#DIV/0!</v>
      </c>
      <c r="T36" s="12" t="e">
        <f t="shared" si="13"/>
        <v>#DIV/0!</v>
      </c>
      <c r="U36" s="12" t="e">
        <f t="shared" si="14"/>
        <v>#DIV/0!</v>
      </c>
      <c r="V36" s="12">
        <f t="shared" si="5"/>
        <v>0</v>
      </c>
      <c r="W36" s="12">
        <f>AVERAGE(V35:V36)</f>
        <v>0</v>
      </c>
      <c r="X36" s="12">
        <f t="shared" si="6"/>
        <v>0</v>
      </c>
      <c r="Y36" s="12">
        <f>AVERAGE(X35:X36)</f>
        <v>0</v>
      </c>
      <c r="Z36" s="12">
        <f t="shared" si="7"/>
        <v>0</v>
      </c>
      <c r="AA36" s="12">
        <f>AVERAGE(Z35:Z36)</f>
        <v>0</v>
      </c>
      <c r="AB36" s="12">
        <f t="shared" si="8"/>
        <v>0</v>
      </c>
      <c r="AC36" s="12">
        <f>AVERAGE(AB35:AB36)</f>
        <v>0</v>
      </c>
      <c r="AD36" s="12">
        <f t="shared" si="9"/>
        <v>0</v>
      </c>
      <c r="AE36" s="12">
        <f>AVERAGE(AD35:AD36)</f>
        <v>0</v>
      </c>
      <c r="AF36" s="12">
        <f t="shared" si="15"/>
        <v>0</v>
      </c>
      <c r="AG36" s="12">
        <f>AVERAGE(AF35:AF36)</f>
        <v>0</v>
      </c>
    </row>
    <row r="37" spans="1:33">
      <c r="A37" s="2">
        <f>'TRB Record'!A30</f>
        <v>15</v>
      </c>
      <c r="C37" s="10">
        <f>'TRB Record'!C30</f>
        <v>0</v>
      </c>
      <c r="D37" s="2">
        <f>Lignin!E30</f>
        <v>0</v>
      </c>
      <c r="E37" s="12">
        <f>Lignin!S30</f>
        <v>86.73</v>
      </c>
      <c r="F37" s="7"/>
      <c r="G37" s="7"/>
      <c r="H37" s="7"/>
      <c r="I37" s="7"/>
      <c r="J37" s="7"/>
      <c r="K37" s="76">
        <v>1</v>
      </c>
      <c r="L37" s="12" t="e">
        <f t="shared" si="0"/>
        <v>#DIV/0!</v>
      </c>
      <c r="M37" s="12" t="e">
        <f t="shared" si="1"/>
        <v>#DIV/0!</v>
      </c>
      <c r="N37" s="12" t="e">
        <f t="shared" si="2"/>
        <v>#DIV/0!</v>
      </c>
      <c r="O37" s="12" t="e">
        <f t="shared" si="3"/>
        <v>#DIV/0!</v>
      </c>
      <c r="P37" s="12" t="e">
        <f t="shared" si="4"/>
        <v>#DIV/0!</v>
      </c>
      <c r="Q37" s="12" t="e">
        <f t="shared" si="10"/>
        <v>#DIV/0!</v>
      </c>
      <c r="R37" s="12" t="e">
        <f t="shared" si="11"/>
        <v>#DIV/0!</v>
      </c>
      <c r="S37" s="12" t="e">
        <f t="shared" si="12"/>
        <v>#DIV/0!</v>
      </c>
      <c r="T37" s="12" t="e">
        <f t="shared" si="13"/>
        <v>#DIV/0!</v>
      </c>
      <c r="U37" s="12" t="e">
        <f t="shared" si="14"/>
        <v>#DIV/0!</v>
      </c>
      <c r="V37" s="12">
        <f t="shared" si="5"/>
        <v>0</v>
      </c>
      <c r="W37" s="12"/>
      <c r="X37" s="12">
        <f t="shared" si="6"/>
        <v>0</v>
      </c>
      <c r="Y37" s="12"/>
      <c r="Z37" s="12">
        <f t="shared" si="7"/>
        <v>0</v>
      </c>
      <c r="AA37" s="12"/>
      <c r="AB37" s="12">
        <f t="shared" si="8"/>
        <v>0</v>
      </c>
      <c r="AC37" s="12"/>
      <c r="AD37" s="12">
        <f t="shared" si="9"/>
        <v>0</v>
      </c>
      <c r="AE37" s="12"/>
      <c r="AF37" s="12">
        <f t="shared" si="15"/>
        <v>0</v>
      </c>
      <c r="AG37" s="12"/>
    </row>
    <row r="38" spans="1:33">
      <c r="A38" s="2" t="str">
        <f>'TRB Record'!A31</f>
        <v>replicate 15</v>
      </c>
      <c r="C38" s="10">
        <f>'TRB Record'!C31</f>
        <v>0</v>
      </c>
      <c r="D38" s="2">
        <f>Lignin!E31</f>
        <v>0</v>
      </c>
      <c r="E38" s="12">
        <f>Lignin!S31</f>
        <v>86.73</v>
      </c>
      <c r="F38" s="7"/>
      <c r="G38" s="7"/>
      <c r="H38" s="7"/>
      <c r="I38" s="7"/>
      <c r="J38" s="7"/>
      <c r="K38" s="76">
        <v>1</v>
      </c>
      <c r="L38" s="12" t="e">
        <f t="shared" si="0"/>
        <v>#DIV/0!</v>
      </c>
      <c r="M38" s="12" t="e">
        <f t="shared" si="1"/>
        <v>#DIV/0!</v>
      </c>
      <c r="N38" s="12" t="e">
        <f t="shared" si="2"/>
        <v>#DIV/0!</v>
      </c>
      <c r="O38" s="12" t="e">
        <f t="shared" si="3"/>
        <v>#DIV/0!</v>
      </c>
      <c r="P38" s="12" t="e">
        <f t="shared" si="4"/>
        <v>#DIV/0!</v>
      </c>
      <c r="Q38" s="12" t="e">
        <f t="shared" si="10"/>
        <v>#DIV/0!</v>
      </c>
      <c r="R38" s="12" t="e">
        <f t="shared" si="11"/>
        <v>#DIV/0!</v>
      </c>
      <c r="S38" s="12" t="e">
        <f t="shared" si="12"/>
        <v>#DIV/0!</v>
      </c>
      <c r="T38" s="12" t="e">
        <f t="shared" si="13"/>
        <v>#DIV/0!</v>
      </c>
      <c r="U38" s="12" t="e">
        <f t="shared" si="14"/>
        <v>#DIV/0!</v>
      </c>
      <c r="V38" s="12">
        <f t="shared" si="5"/>
        <v>0</v>
      </c>
      <c r="W38" s="12">
        <f>AVERAGE(V37:V38)</f>
        <v>0</v>
      </c>
      <c r="X38" s="12">
        <f t="shared" si="6"/>
        <v>0</v>
      </c>
      <c r="Y38" s="12">
        <f>AVERAGE(X37:X38)</f>
        <v>0</v>
      </c>
      <c r="Z38" s="12">
        <f t="shared" si="7"/>
        <v>0</v>
      </c>
      <c r="AA38" s="12">
        <f>AVERAGE(Z37:Z38)</f>
        <v>0</v>
      </c>
      <c r="AB38" s="12">
        <f t="shared" si="8"/>
        <v>0</v>
      </c>
      <c r="AC38" s="12">
        <f>AVERAGE(AB37:AB38)</f>
        <v>0</v>
      </c>
      <c r="AD38" s="12">
        <f t="shared" si="9"/>
        <v>0</v>
      </c>
      <c r="AE38" s="12">
        <f>AVERAGE(AD37:AD38)</f>
        <v>0</v>
      </c>
      <c r="AF38" s="12">
        <f t="shared" si="15"/>
        <v>0</v>
      </c>
      <c r="AG38" s="12">
        <f>AVERAGE(AF37:AF38)</f>
        <v>0</v>
      </c>
    </row>
    <row r="39" spans="1:33">
      <c r="A39" s="2">
        <f>'TRB Record'!A32</f>
        <v>16</v>
      </c>
      <c r="C39" s="10">
        <f>'TRB Record'!C32</f>
        <v>0</v>
      </c>
      <c r="D39" s="2">
        <f>Lignin!E32</f>
        <v>0</v>
      </c>
      <c r="E39" s="12">
        <f>Lignin!S32</f>
        <v>86.73</v>
      </c>
      <c r="F39" s="7"/>
      <c r="G39" s="7"/>
      <c r="H39" s="7"/>
      <c r="I39" s="7"/>
      <c r="J39" s="7"/>
      <c r="K39" s="76">
        <v>1</v>
      </c>
      <c r="L39" s="12" t="e">
        <f t="shared" si="0"/>
        <v>#DIV/0!</v>
      </c>
      <c r="M39" s="12" t="e">
        <f t="shared" si="1"/>
        <v>#DIV/0!</v>
      </c>
      <c r="N39" s="12" t="e">
        <f t="shared" si="2"/>
        <v>#DIV/0!</v>
      </c>
      <c r="O39" s="12" t="e">
        <f t="shared" si="3"/>
        <v>#DIV/0!</v>
      </c>
      <c r="P39" s="12" t="e">
        <f t="shared" si="4"/>
        <v>#DIV/0!</v>
      </c>
      <c r="Q39" s="12" t="e">
        <f t="shared" si="10"/>
        <v>#DIV/0!</v>
      </c>
      <c r="R39" s="12" t="e">
        <f t="shared" si="11"/>
        <v>#DIV/0!</v>
      </c>
      <c r="S39" s="12" t="e">
        <f t="shared" si="12"/>
        <v>#DIV/0!</v>
      </c>
      <c r="T39" s="12" t="e">
        <f t="shared" si="13"/>
        <v>#DIV/0!</v>
      </c>
      <c r="U39" s="12" t="e">
        <f t="shared" si="14"/>
        <v>#DIV/0!</v>
      </c>
      <c r="V39" s="12">
        <f t="shared" si="5"/>
        <v>0</v>
      </c>
      <c r="W39" s="12"/>
      <c r="X39" s="12">
        <f t="shared" si="6"/>
        <v>0</v>
      </c>
      <c r="Y39" s="12"/>
      <c r="Z39" s="12">
        <f t="shared" si="7"/>
        <v>0</v>
      </c>
      <c r="AA39" s="12"/>
      <c r="AB39" s="12">
        <f t="shared" si="8"/>
        <v>0</v>
      </c>
      <c r="AC39" s="12"/>
      <c r="AD39" s="12">
        <f t="shared" si="9"/>
        <v>0</v>
      </c>
      <c r="AE39" s="12"/>
      <c r="AF39" s="12">
        <f t="shared" si="15"/>
        <v>0</v>
      </c>
      <c r="AG39" s="12"/>
    </row>
    <row r="40" spans="1:33">
      <c r="A40" s="2" t="str">
        <f>'TRB Record'!A33</f>
        <v>replicate 16</v>
      </c>
      <c r="C40" s="10">
        <f>'TRB Record'!C33</f>
        <v>0</v>
      </c>
      <c r="D40" s="2">
        <f>Lignin!E33</f>
        <v>0</v>
      </c>
      <c r="E40" s="12">
        <f>Lignin!S33</f>
        <v>86.73</v>
      </c>
      <c r="F40" s="7"/>
      <c r="G40" s="7"/>
      <c r="H40" s="7"/>
      <c r="I40" s="7"/>
      <c r="J40" s="7"/>
      <c r="K40" s="76">
        <v>1</v>
      </c>
      <c r="L40" s="12" t="e">
        <f t="shared" si="0"/>
        <v>#DIV/0!</v>
      </c>
      <c r="M40" s="12" t="e">
        <f t="shared" si="1"/>
        <v>#DIV/0!</v>
      </c>
      <c r="N40" s="12" t="e">
        <f t="shared" si="2"/>
        <v>#DIV/0!</v>
      </c>
      <c r="O40" s="12" t="e">
        <f t="shared" si="3"/>
        <v>#DIV/0!</v>
      </c>
      <c r="P40" s="12" t="e">
        <f t="shared" si="4"/>
        <v>#DIV/0!</v>
      </c>
      <c r="Q40" s="12" t="e">
        <f t="shared" si="10"/>
        <v>#DIV/0!</v>
      </c>
      <c r="R40" s="12" t="e">
        <f t="shared" si="11"/>
        <v>#DIV/0!</v>
      </c>
      <c r="S40" s="12" t="e">
        <f t="shared" si="12"/>
        <v>#DIV/0!</v>
      </c>
      <c r="T40" s="12" t="e">
        <f t="shared" si="13"/>
        <v>#DIV/0!</v>
      </c>
      <c r="U40" s="12" t="e">
        <f t="shared" si="14"/>
        <v>#DIV/0!</v>
      </c>
      <c r="V40" s="12">
        <f t="shared" si="5"/>
        <v>0</v>
      </c>
      <c r="W40" s="12">
        <f>AVERAGE(V39:V40)</f>
        <v>0</v>
      </c>
      <c r="X40" s="12">
        <f t="shared" si="6"/>
        <v>0</v>
      </c>
      <c r="Y40" s="12">
        <f>AVERAGE(X39:X40)</f>
        <v>0</v>
      </c>
      <c r="Z40" s="12">
        <f t="shared" si="7"/>
        <v>0</v>
      </c>
      <c r="AA40" s="12">
        <f>AVERAGE(Z39:Z40)</f>
        <v>0</v>
      </c>
      <c r="AB40" s="12">
        <f t="shared" si="8"/>
        <v>0</v>
      </c>
      <c r="AC40" s="12">
        <f>AVERAGE(AB39:AB40)</f>
        <v>0</v>
      </c>
      <c r="AD40" s="12">
        <f t="shared" si="9"/>
        <v>0</v>
      </c>
      <c r="AE40" s="12">
        <f>AVERAGE(AD39:AD40)</f>
        <v>0</v>
      </c>
      <c r="AF40" s="12">
        <f t="shared" si="15"/>
        <v>0</v>
      </c>
      <c r="AG40" s="12">
        <f>AVERAGE(AF39:AF40)</f>
        <v>0</v>
      </c>
    </row>
    <row r="41" spans="1:33">
      <c r="A41" s="2">
        <f>'TRB Record'!A34</f>
        <v>17</v>
      </c>
      <c r="C41" s="10">
        <f>'TRB Record'!C34</f>
        <v>0</v>
      </c>
      <c r="D41" s="2">
        <f>Lignin!E34</f>
        <v>0</v>
      </c>
      <c r="E41" s="12">
        <f>Lignin!S34</f>
        <v>86.73</v>
      </c>
      <c r="F41" s="7"/>
      <c r="G41" s="7"/>
      <c r="H41" s="7"/>
      <c r="I41" s="7"/>
      <c r="J41" s="7"/>
      <c r="K41" s="76">
        <v>1</v>
      </c>
      <c r="L41" s="12" t="e">
        <f t="shared" si="0"/>
        <v>#DIV/0!</v>
      </c>
      <c r="M41" s="12" t="e">
        <f t="shared" si="1"/>
        <v>#DIV/0!</v>
      </c>
      <c r="N41" s="12" t="e">
        <f t="shared" si="2"/>
        <v>#DIV/0!</v>
      </c>
      <c r="O41" s="12" t="e">
        <f t="shared" si="3"/>
        <v>#DIV/0!</v>
      </c>
      <c r="P41" s="12" t="e">
        <f t="shared" si="4"/>
        <v>#DIV/0!</v>
      </c>
      <c r="Q41" s="12" t="e">
        <f t="shared" si="10"/>
        <v>#DIV/0!</v>
      </c>
      <c r="R41" s="12" t="e">
        <f t="shared" si="11"/>
        <v>#DIV/0!</v>
      </c>
      <c r="S41" s="12" t="e">
        <f t="shared" si="12"/>
        <v>#DIV/0!</v>
      </c>
      <c r="T41" s="12" t="e">
        <f t="shared" si="13"/>
        <v>#DIV/0!</v>
      </c>
      <c r="U41" s="12" t="e">
        <f t="shared" si="14"/>
        <v>#DIV/0!</v>
      </c>
      <c r="V41" s="12">
        <f t="shared" si="5"/>
        <v>0</v>
      </c>
      <c r="W41" s="12"/>
      <c r="X41" s="12">
        <f t="shared" si="6"/>
        <v>0</v>
      </c>
      <c r="Y41" s="12"/>
      <c r="Z41" s="12">
        <f t="shared" si="7"/>
        <v>0</v>
      </c>
      <c r="AA41" s="12"/>
      <c r="AB41" s="12">
        <f t="shared" si="8"/>
        <v>0</v>
      </c>
      <c r="AC41" s="12"/>
      <c r="AD41" s="12">
        <f t="shared" si="9"/>
        <v>0</v>
      </c>
      <c r="AE41" s="12"/>
      <c r="AF41" s="12">
        <f t="shared" si="15"/>
        <v>0</v>
      </c>
      <c r="AG41" s="12"/>
    </row>
    <row r="42" spans="1:33">
      <c r="A42" s="2" t="str">
        <f>'TRB Record'!A35</f>
        <v>replicate 17</v>
      </c>
      <c r="C42" s="10">
        <f>'TRB Record'!C35</f>
        <v>0</v>
      </c>
      <c r="D42" s="2">
        <f>Lignin!E35</f>
        <v>0</v>
      </c>
      <c r="E42" s="12">
        <f>Lignin!S35</f>
        <v>86.73</v>
      </c>
      <c r="F42" s="7"/>
      <c r="G42" s="7"/>
      <c r="H42" s="7"/>
      <c r="I42" s="7"/>
      <c r="J42" s="7"/>
      <c r="K42" s="76">
        <v>1</v>
      </c>
      <c r="L42" s="12" t="e">
        <f t="shared" si="0"/>
        <v>#DIV/0!</v>
      </c>
      <c r="M42" s="12" t="e">
        <f t="shared" si="1"/>
        <v>#DIV/0!</v>
      </c>
      <c r="N42" s="12" t="e">
        <f t="shared" si="2"/>
        <v>#DIV/0!</v>
      </c>
      <c r="O42" s="12" t="e">
        <f t="shared" si="3"/>
        <v>#DIV/0!</v>
      </c>
      <c r="P42" s="12" t="e">
        <f t="shared" si="4"/>
        <v>#DIV/0!</v>
      </c>
      <c r="Q42" s="12" t="e">
        <f t="shared" si="10"/>
        <v>#DIV/0!</v>
      </c>
      <c r="R42" s="12" t="e">
        <f t="shared" si="11"/>
        <v>#DIV/0!</v>
      </c>
      <c r="S42" s="12" t="e">
        <f t="shared" si="12"/>
        <v>#DIV/0!</v>
      </c>
      <c r="T42" s="12" t="e">
        <f t="shared" si="13"/>
        <v>#DIV/0!</v>
      </c>
      <c r="U42" s="12" t="e">
        <f t="shared" si="14"/>
        <v>#DIV/0!</v>
      </c>
      <c r="V42" s="12">
        <f t="shared" si="5"/>
        <v>0</v>
      </c>
      <c r="W42" s="12">
        <f>AVERAGE(V41:V42)</f>
        <v>0</v>
      </c>
      <c r="X42" s="12">
        <f t="shared" si="6"/>
        <v>0</v>
      </c>
      <c r="Y42" s="12">
        <f>AVERAGE(X41:X42)</f>
        <v>0</v>
      </c>
      <c r="Z42" s="12">
        <f t="shared" si="7"/>
        <v>0</v>
      </c>
      <c r="AA42" s="12">
        <f>AVERAGE(Z41:Z42)</f>
        <v>0</v>
      </c>
      <c r="AB42" s="12">
        <f t="shared" si="8"/>
        <v>0</v>
      </c>
      <c r="AC42" s="12">
        <f>AVERAGE(AB41:AB42)</f>
        <v>0</v>
      </c>
      <c r="AD42" s="12">
        <f t="shared" si="9"/>
        <v>0</v>
      </c>
      <c r="AE42" s="12">
        <f>AVERAGE(AD41:AD42)</f>
        <v>0</v>
      </c>
      <c r="AF42" s="12">
        <f t="shared" si="15"/>
        <v>0</v>
      </c>
      <c r="AG42" s="12">
        <f>AVERAGE(AF41:AF42)</f>
        <v>0</v>
      </c>
    </row>
    <row r="43" spans="1:33">
      <c r="A43" s="2">
        <f>'TRB Record'!A36</f>
        <v>18</v>
      </c>
      <c r="C43" s="10">
        <f>'TRB Record'!C36</f>
        <v>0</v>
      </c>
      <c r="D43" s="2">
        <f>Lignin!E36</f>
        <v>0</v>
      </c>
      <c r="E43" s="12">
        <f>Lignin!S36</f>
        <v>86.73</v>
      </c>
      <c r="F43" s="7"/>
      <c r="G43" s="7"/>
      <c r="H43" s="7"/>
      <c r="I43" s="7"/>
      <c r="J43" s="7"/>
      <c r="K43" s="76">
        <v>1</v>
      </c>
      <c r="L43" s="12" t="e">
        <f t="shared" si="0"/>
        <v>#DIV/0!</v>
      </c>
      <c r="M43" s="12" t="e">
        <f t="shared" si="1"/>
        <v>#DIV/0!</v>
      </c>
      <c r="N43" s="12" t="e">
        <f t="shared" si="2"/>
        <v>#DIV/0!</v>
      </c>
      <c r="O43" s="12" t="e">
        <f t="shared" si="3"/>
        <v>#DIV/0!</v>
      </c>
      <c r="P43" s="12" t="e">
        <f t="shared" si="4"/>
        <v>#DIV/0!</v>
      </c>
      <c r="Q43" s="12" t="e">
        <f t="shared" si="10"/>
        <v>#DIV/0!</v>
      </c>
      <c r="R43" s="12" t="e">
        <f t="shared" si="11"/>
        <v>#DIV/0!</v>
      </c>
      <c r="S43" s="12" t="e">
        <f t="shared" si="12"/>
        <v>#DIV/0!</v>
      </c>
      <c r="T43" s="12" t="e">
        <f t="shared" si="13"/>
        <v>#DIV/0!</v>
      </c>
      <c r="U43" s="12" t="e">
        <f t="shared" si="14"/>
        <v>#DIV/0!</v>
      </c>
      <c r="V43" s="12">
        <f t="shared" si="5"/>
        <v>0</v>
      </c>
      <c r="W43" s="12"/>
      <c r="X43" s="12">
        <f t="shared" si="6"/>
        <v>0</v>
      </c>
      <c r="Y43" s="12"/>
      <c r="Z43" s="12">
        <f t="shared" si="7"/>
        <v>0</v>
      </c>
      <c r="AA43" s="12"/>
      <c r="AB43" s="12">
        <f t="shared" si="8"/>
        <v>0</v>
      </c>
      <c r="AC43" s="12"/>
      <c r="AD43" s="12">
        <f t="shared" si="9"/>
        <v>0</v>
      </c>
      <c r="AE43" s="12"/>
      <c r="AF43" s="12">
        <f t="shared" si="15"/>
        <v>0</v>
      </c>
      <c r="AG43" s="12"/>
    </row>
    <row r="44" spans="1:33">
      <c r="A44" s="2" t="str">
        <f>'TRB Record'!A37</f>
        <v>replicate 18</v>
      </c>
      <c r="C44" s="10">
        <f>'TRB Record'!C37</f>
        <v>0</v>
      </c>
      <c r="D44" s="2">
        <f>Lignin!E37</f>
        <v>0</v>
      </c>
      <c r="E44" s="12">
        <f>Lignin!S37</f>
        <v>86.73</v>
      </c>
      <c r="F44" s="7"/>
      <c r="G44" s="7"/>
      <c r="H44" s="7"/>
      <c r="I44" s="7"/>
      <c r="J44" s="7"/>
      <c r="K44" s="76">
        <v>1</v>
      </c>
      <c r="L44" s="12" t="e">
        <f t="shared" si="0"/>
        <v>#DIV/0!</v>
      </c>
      <c r="M44" s="12" t="e">
        <f t="shared" si="1"/>
        <v>#DIV/0!</v>
      </c>
      <c r="N44" s="12" t="e">
        <f t="shared" si="2"/>
        <v>#DIV/0!</v>
      </c>
      <c r="O44" s="12" t="e">
        <f t="shared" si="3"/>
        <v>#DIV/0!</v>
      </c>
      <c r="P44" s="12" t="e">
        <f t="shared" si="4"/>
        <v>#DIV/0!</v>
      </c>
      <c r="Q44" s="12" t="e">
        <f t="shared" si="10"/>
        <v>#DIV/0!</v>
      </c>
      <c r="R44" s="12" t="e">
        <f t="shared" si="11"/>
        <v>#DIV/0!</v>
      </c>
      <c r="S44" s="12" t="e">
        <f t="shared" si="12"/>
        <v>#DIV/0!</v>
      </c>
      <c r="T44" s="12" t="e">
        <f t="shared" si="13"/>
        <v>#DIV/0!</v>
      </c>
      <c r="U44" s="12" t="e">
        <f t="shared" si="14"/>
        <v>#DIV/0!</v>
      </c>
      <c r="V44" s="12">
        <f t="shared" si="5"/>
        <v>0</v>
      </c>
      <c r="W44" s="12">
        <f>AVERAGE(V43:V44)</f>
        <v>0</v>
      </c>
      <c r="X44" s="12">
        <f t="shared" si="6"/>
        <v>0</v>
      </c>
      <c r="Y44" s="12">
        <f>AVERAGE(X43:X44)</f>
        <v>0</v>
      </c>
      <c r="Z44" s="12">
        <f t="shared" si="7"/>
        <v>0</v>
      </c>
      <c r="AA44" s="12">
        <f>AVERAGE(Z43:Z44)</f>
        <v>0</v>
      </c>
      <c r="AB44" s="12">
        <f t="shared" si="8"/>
        <v>0</v>
      </c>
      <c r="AC44" s="12">
        <f>AVERAGE(AB43:AB44)</f>
        <v>0</v>
      </c>
      <c r="AD44" s="12">
        <f t="shared" si="9"/>
        <v>0</v>
      </c>
      <c r="AE44" s="12">
        <f>AVERAGE(AD43:AD44)</f>
        <v>0</v>
      </c>
      <c r="AF44" s="12">
        <f t="shared" si="15"/>
        <v>0</v>
      </c>
      <c r="AG44" s="12">
        <f>AVERAGE(AF43:AF44)</f>
        <v>0</v>
      </c>
    </row>
    <row r="45" spans="1:33">
      <c r="A45" s="2">
        <f>'TRB Record'!A38</f>
        <v>19</v>
      </c>
      <c r="C45" s="10">
        <f>'TRB Record'!C38</f>
        <v>0</v>
      </c>
      <c r="D45" s="2">
        <f>Lignin!E38</f>
        <v>0</v>
      </c>
      <c r="E45" s="12">
        <f>Lignin!S38</f>
        <v>86.73</v>
      </c>
      <c r="F45" s="7"/>
      <c r="G45" s="7"/>
      <c r="H45" s="7"/>
      <c r="I45" s="7"/>
      <c r="J45" s="7"/>
      <c r="K45" s="76">
        <v>1</v>
      </c>
      <c r="L45" s="12" t="e">
        <f t="shared" si="0"/>
        <v>#DIV/0!</v>
      </c>
      <c r="M45" s="12" t="e">
        <f t="shared" si="1"/>
        <v>#DIV/0!</v>
      </c>
      <c r="N45" s="12" t="e">
        <f t="shared" si="2"/>
        <v>#DIV/0!</v>
      </c>
      <c r="O45" s="12" t="e">
        <f t="shared" si="3"/>
        <v>#DIV/0!</v>
      </c>
      <c r="P45" s="12" t="e">
        <f t="shared" si="4"/>
        <v>#DIV/0!</v>
      </c>
      <c r="Q45" s="12" t="e">
        <f t="shared" si="10"/>
        <v>#DIV/0!</v>
      </c>
      <c r="R45" s="12" t="e">
        <f t="shared" si="11"/>
        <v>#DIV/0!</v>
      </c>
      <c r="S45" s="12" t="e">
        <f t="shared" si="12"/>
        <v>#DIV/0!</v>
      </c>
      <c r="T45" s="12" t="e">
        <f t="shared" si="13"/>
        <v>#DIV/0!</v>
      </c>
      <c r="U45" s="12" t="e">
        <f t="shared" si="14"/>
        <v>#DIV/0!</v>
      </c>
      <c r="V45" s="12">
        <f t="shared" si="5"/>
        <v>0</v>
      </c>
      <c r="W45" s="12"/>
      <c r="X45" s="12">
        <f t="shared" si="6"/>
        <v>0</v>
      </c>
      <c r="Y45" s="12"/>
      <c r="Z45" s="12">
        <f t="shared" si="7"/>
        <v>0</v>
      </c>
      <c r="AA45" s="12"/>
      <c r="AB45" s="12">
        <f t="shared" si="8"/>
        <v>0</v>
      </c>
      <c r="AC45" s="12"/>
      <c r="AD45" s="12">
        <f t="shared" si="9"/>
        <v>0</v>
      </c>
      <c r="AE45" s="12"/>
      <c r="AF45" s="12">
        <f t="shared" si="15"/>
        <v>0</v>
      </c>
      <c r="AG45" s="12"/>
    </row>
    <row r="46" spans="1:33">
      <c r="A46" s="2" t="str">
        <f>'TRB Record'!A39</f>
        <v>replicate 19</v>
      </c>
      <c r="C46" s="10">
        <f>'TRB Record'!C39</f>
        <v>0</v>
      </c>
      <c r="D46" s="2">
        <f>Lignin!E39</f>
        <v>0</v>
      </c>
      <c r="E46" s="12">
        <f>Lignin!S39</f>
        <v>86.73</v>
      </c>
      <c r="F46" s="7"/>
      <c r="G46" s="7"/>
      <c r="H46" s="7"/>
      <c r="I46" s="7"/>
      <c r="J46" s="7"/>
      <c r="K46" s="76">
        <v>1</v>
      </c>
      <c r="L46" s="12" t="e">
        <f t="shared" si="0"/>
        <v>#DIV/0!</v>
      </c>
      <c r="M46" s="12" t="e">
        <f t="shared" si="1"/>
        <v>#DIV/0!</v>
      </c>
      <c r="N46" s="12" t="e">
        <f t="shared" si="2"/>
        <v>#DIV/0!</v>
      </c>
      <c r="O46" s="12" t="e">
        <f t="shared" si="3"/>
        <v>#DIV/0!</v>
      </c>
      <c r="P46" s="12" t="e">
        <f t="shared" si="4"/>
        <v>#DIV/0!</v>
      </c>
      <c r="Q46" s="12" t="e">
        <f t="shared" si="10"/>
        <v>#DIV/0!</v>
      </c>
      <c r="R46" s="12" t="e">
        <f t="shared" si="11"/>
        <v>#DIV/0!</v>
      </c>
      <c r="S46" s="12" t="e">
        <f t="shared" si="12"/>
        <v>#DIV/0!</v>
      </c>
      <c r="T46" s="12" t="e">
        <f t="shared" si="13"/>
        <v>#DIV/0!</v>
      </c>
      <c r="U46" s="12" t="e">
        <f t="shared" si="14"/>
        <v>#DIV/0!</v>
      </c>
      <c r="V46" s="12">
        <f t="shared" si="5"/>
        <v>0</v>
      </c>
      <c r="W46" s="12">
        <f>AVERAGE(V45:V46)</f>
        <v>0</v>
      </c>
      <c r="X46" s="12">
        <f t="shared" si="6"/>
        <v>0</v>
      </c>
      <c r="Y46" s="12">
        <f>AVERAGE(X45:X46)</f>
        <v>0</v>
      </c>
      <c r="Z46" s="12">
        <f t="shared" si="7"/>
        <v>0</v>
      </c>
      <c r="AA46" s="12">
        <f>AVERAGE(Z45:Z46)</f>
        <v>0</v>
      </c>
      <c r="AB46" s="12">
        <f t="shared" si="8"/>
        <v>0</v>
      </c>
      <c r="AC46" s="12">
        <f>AVERAGE(AB45:AB46)</f>
        <v>0</v>
      </c>
      <c r="AD46" s="12">
        <f t="shared" si="9"/>
        <v>0</v>
      </c>
      <c r="AE46" s="12">
        <f>AVERAGE(AD45:AD46)</f>
        <v>0</v>
      </c>
      <c r="AF46" s="12">
        <f t="shared" si="15"/>
        <v>0</v>
      </c>
      <c r="AG46" s="12">
        <f>AVERAGE(AF45:AF46)</f>
        <v>0</v>
      </c>
    </row>
    <row r="47" spans="1:33">
      <c r="A47" s="2">
        <f>'TRB Record'!A40</f>
        <v>20</v>
      </c>
      <c r="C47" s="10">
        <f>'TRB Record'!C40</f>
        <v>0</v>
      </c>
      <c r="D47" s="2">
        <f>Lignin!E40</f>
        <v>0</v>
      </c>
      <c r="E47" s="12">
        <f>Lignin!S40</f>
        <v>86.73</v>
      </c>
      <c r="F47" s="7"/>
      <c r="G47" s="7"/>
      <c r="H47" s="7"/>
      <c r="I47" s="7"/>
      <c r="J47" s="7"/>
      <c r="K47" s="76">
        <v>1</v>
      </c>
      <c r="L47" s="12" t="e">
        <f t="shared" si="0"/>
        <v>#DIV/0!</v>
      </c>
      <c r="M47" s="12" t="e">
        <f t="shared" si="1"/>
        <v>#DIV/0!</v>
      </c>
      <c r="N47" s="12" t="e">
        <f t="shared" si="2"/>
        <v>#DIV/0!</v>
      </c>
      <c r="O47" s="12" t="e">
        <f t="shared" si="3"/>
        <v>#DIV/0!</v>
      </c>
      <c r="P47" s="12" t="e">
        <f t="shared" si="4"/>
        <v>#DIV/0!</v>
      </c>
      <c r="Q47" s="12" t="e">
        <f t="shared" si="10"/>
        <v>#DIV/0!</v>
      </c>
      <c r="R47" s="12" t="e">
        <f t="shared" si="11"/>
        <v>#DIV/0!</v>
      </c>
      <c r="S47" s="12" t="e">
        <f t="shared" si="12"/>
        <v>#DIV/0!</v>
      </c>
      <c r="T47" s="12" t="e">
        <f t="shared" si="13"/>
        <v>#DIV/0!</v>
      </c>
      <c r="U47" s="12" t="e">
        <f t="shared" si="14"/>
        <v>#DIV/0!</v>
      </c>
      <c r="V47" s="12">
        <f t="shared" si="5"/>
        <v>0</v>
      </c>
      <c r="W47" s="12"/>
      <c r="X47" s="12">
        <f t="shared" si="6"/>
        <v>0</v>
      </c>
      <c r="Y47" s="12"/>
      <c r="Z47" s="12">
        <f t="shared" si="7"/>
        <v>0</v>
      </c>
      <c r="AA47" s="12"/>
      <c r="AB47" s="12">
        <f t="shared" si="8"/>
        <v>0</v>
      </c>
      <c r="AC47" s="12"/>
      <c r="AD47" s="12">
        <f t="shared" si="9"/>
        <v>0</v>
      </c>
      <c r="AE47" s="12"/>
      <c r="AF47" s="12">
        <f t="shared" si="15"/>
        <v>0</v>
      </c>
      <c r="AG47" s="12"/>
    </row>
    <row r="48" spans="1:33">
      <c r="A48" s="2" t="str">
        <f>'TRB Record'!A41</f>
        <v>replicate 20</v>
      </c>
      <c r="C48" s="10">
        <f>'TRB Record'!C41</f>
        <v>0</v>
      </c>
      <c r="D48" s="2">
        <f>Lignin!E41</f>
        <v>0</v>
      </c>
      <c r="E48" s="12">
        <f>Lignin!S41</f>
        <v>86.73</v>
      </c>
      <c r="F48" s="7"/>
      <c r="G48" s="7"/>
      <c r="H48" s="7"/>
      <c r="I48" s="7"/>
      <c r="J48" s="7"/>
      <c r="K48" s="76">
        <v>1</v>
      </c>
      <c r="L48" s="12" t="e">
        <f t="shared" si="0"/>
        <v>#DIV/0!</v>
      </c>
      <c r="M48" s="12" t="e">
        <f t="shared" si="1"/>
        <v>#DIV/0!</v>
      </c>
      <c r="N48" s="12" t="e">
        <f t="shared" si="2"/>
        <v>#DIV/0!</v>
      </c>
      <c r="O48" s="12" t="e">
        <f t="shared" si="3"/>
        <v>#DIV/0!</v>
      </c>
      <c r="P48" s="12" t="e">
        <f t="shared" si="4"/>
        <v>#DIV/0!</v>
      </c>
      <c r="Q48" s="12" t="e">
        <f t="shared" si="10"/>
        <v>#DIV/0!</v>
      </c>
      <c r="R48" s="12" t="e">
        <f t="shared" si="11"/>
        <v>#DIV/0!</v>
      </c>
      <c r="S48" s="12" t="e">
        <f t="shared" si="12"/>
        <v>#DIV/0!</v>
      </c>
      <c r="T48" s="12" t="e">
        <f t="shared" si="13"/>
        <v>#DIV/0!</v>
      </c>
      <c r="U48" s="12" t="e">
        <f t="shared" si="14"/>
        <v>#DIV/0!</v>
      </c>
      <c r="V48" s="12">
        <f t="shared" si="5"/>
        <v>0</v>
      </c>
      <c r="W48" s="12">
        <f>AVERAGE(V47:V48)</f>
        <v>0</v>
      </c>
      <c r="X48" s="12">
        <f t="shared" si="6"/>
        <v>0</v>
      </c>
      <c r="Y48" s="12">
        <f>AVERAGE(X47:X48)</f>
        <v>0</v>
      </c>
      <c r="Z48" s="12">
        <f t="shared" si="7"/>
        <v>0</v>
      </c>
      <c r="AA48" s="12">
        <f>AVERAGE(Z47:Z48)</f>
        <v>0</v>
      </c>
      <c r="AB48" s="12">
        <f t="shared" si="8"/>
        <v>0</v>
      </c>
      <c r="AC48" s="12">
        <f>AVERAGE(AB47:AB48)</f>
        <v>0</v>
      </c>
      <c r="AD48" s="12">
        <f t="shared" si="9"/>
        <v>0</v>
      </c>
      <c r="AE48" s="12">
        <f>AVERAGE(AD47:AD48)</f>
        <v>0</v>
      </c>
      <c r="AF48" s="12">
        <f t="shared" si="15"/>
        <v>0</v>
      </c>
      <c r="AG48" s="12">
        <f>AVERAGE(AF47:AF48)</f>
        <v>0</v>
      </c>
    </row>
    <row r="49" spans="1:33">
      <c r="A49" s="2">
        <f>'TRB Record'!A42</f>
        <v>21</v>
      </c>
      <c r="C49" s="10">
        <f>'TRB Record'!C42</f>
        <v>0</v>
      </c>
      <c r="D49" s="2">
        <f>Lignin!E42</f>
        <v>0</v>
      </c>
      <c r="E49" s="12">
        <f>Lignin!S42</f>
        <v>86.73</v>
      </c>
      <c r="F49" s="7"/>
      <c r="G49" s="7"/>
      <c r="H49" s="7"/>
      <c r="I49" s="7"/>
      <c r="J49" s="7"/>
      <c r="K49" s="76">
        <v>1</v>
      </c>
      <c r="L49" s="12" t="e">
        <f t="shared" si="0"/>
        <v>#DIV/0!</v>
      </c>
      <c r="M49" s="12" t="e">
        <f t="shared" si="1"/>
        <v>#DIV/0!</v>
      </c>
      <c r="N49" s="12" t="e">
        <f t="shared" si="2"/>
        <v>#DIV/0!</v>
      </c>
      <c r="O49" s="12" t="e">
        <f t="shared" si="3"/>
        <v>#DIV/0!</v>
      </c>
      <c r="P49" s="12" t="e">
        <f t="shared" si="4"/>
        <v>#DIV/0!</v>
      </c>
      <c r="Q49" s="12" t="e">
        <f t="shared" si="10"/>
        <v>#DIV/0!</v>
      </c>
      <c r="R49" s="12" t="e">
        <f t="shared" si="11"/>
        <v>#DIV/0!</v>
      </c>
      <c r="S49" s="12" t="e">
        <f t="shared" si="12"/>
        <v>#DIV/0!</v>
      </c>
      <c r="T49" s="12" t="e">
        <f t="shared" si="13"/>
        <v>#DIV/0!</v>
      </c>
      <c r="U49" s="12" t="e">
        <f t="shared" si="14"/>
        <v>#DIV/0!</v>
      </c>
      <c r="V49" s="12">
        <f t="shared" si="5"/>
        <v>0</v>
      </c>
      <c r="W49" s="12"/>
      <c r="X49" s="12">
        <f t="shared" si="6"/>
        <v>0</v>
      </c>
      <c r="Y49" s="12"/>
      <c r="Z49" s="12">
        <f t="shared" si="7"/>
        <v>0</v>
      </c>
      <c r="AA49" s="12"/>
      <c r="AB49" s="12">
        <f t="shared" si="8"/>
        <v>0</v>
      </c>
      <c r="AC49" s="12"/>
      <c r="AD49" s="12">
        <f t="shared" si="9"/>
        <v>0</v>
      </c>
      <c r="AE49" s="12"/>
      <c r="AF49" s="12">
        <f t="shared" si="15"/>
        <v>0</v>
      </c>
      <c r="AG49" s="12"/>
    </row>
    <row r="50" spans="1:33">
      <c r="A50" s="2" t="str">
        <f>'TRB Record'!A43</f>
        <v>replicate 21</v>
      </c>
      <c r="C50" s="10">
        <f>'TRB Record'!C43</f>
        <v>0</v>
      </c>
      <c r="D50" s="2">
        <f>Lignin!E43</f>
        <v>0</v>
      </c>
      <c r="E50" s="12">
        <f>Lignin!S43</f>
        <v>86.73</v>
      </c>
      <c r="F50" s="7"/>
      <c r="G50" s="7"/>
      <c r="H50" s="7"/>
      <c r="I50" s="7"/>
      <c r="J50" s="7"/>
      <c r="K50" s="76">
        <v>1</v>
      </c>
      <c r="L50" s="12" t="e">
        <f t="shared" si="0"/>
        <v>#DIV/0!</v>
      </c>
      <c r="M50" s="12" t="e">
        <f t="shared" si="1"/>
        <v>#DIV/0!</v>
      </c>
      <c r="N50" s="12" t="e">
        <f t="shared" si="2"/>
        <v>#DIV/0!</v>
      </c>
      <c r="O50" s="12" t="e">
        <f t="shared" si="3"/>
        <v>#DIV/0!</v>
      </c>
      <c r="P50" s="12" t="e">
        <f t="shared" si="4"/>
        <v>#DIV/0!</v>
      </c>
      <c r="Q50" s="12" t="e">
        <f t="shared" si="10"/>
        <v>#DIV/0!</v>
      </c>
      <c r="R50" s="12" t="e">
        <f t="shared" si="11"/>
        <v>#DIV/0!</v>
      </c>
      <c r="S50" s="12" t="e">
        <f t="shared" si="12"/>
        <v>#DIV/0!</v>
      </c>
      <c r="T50" s="12" t="e">
        <f t="shared" si="13"/>
        <v>#DIV/0!</v>
      </c>
      <c r="U50" s="12" t="e">
        <f t="shared" si="14"/>
        <v>#DIV/0!</v>
      </c>
      <c r="V50" s="12">
        <f t="shared" si="5"/>
        <v>0</v>
      </c>
      <c r="W50" s="12">
        <f>AVERAGE(V49:V50)</f>
        <v>0</v>
      </c>
      <c r="X50" s="12">
        <f t="shared" si="6"/>
        <v>0</v>
      </c>
      <c r="Y50" s="12">
        <f>AVERAGE(X49:X50)</f>
        <v>0</v>
      </c>
      <c r="Z50" s="12">
        <f t="shared" si="7"/>
        <v>0</v>
      </c>
      <c r="AA50" s="12">
        <f>AVERAGE(Z49:Z50)</f>
        <v>0</v>
      </c>
      <c r="AB50" s="12">
        <f t="shared" si="8"/>
        <v>0</v>
      </c>
      <c r="AC50" s="12">
        <f>AVERAGE(AB49:AB50)</f>
        <v>0</v>
      </c>
      <c r="AD50" s="12">
        <f t="shared" si="9"/>
        <v>0</v>
      </c>
      <c r="AE50" s="12">
        <f>AVERAGE(AD49:AD50)</f>
        <v>0</v>
      </c>
      <c r="AF50" s="12">
        <f t="shared" si="15"/>
        <v>0</v>
      </c>
      <c r="AG50" s="12">
        <f>AVERAGE(AF49:AF50)</f>
        <v>0</v>
      </c>
    </row>
    <row r="51" spans="1:33">
      <c r="A51" s="2">
        <f>'TRB Record'!A44</f>
        <v>22</v>
      </c>
      <c r="C51" s="10">
        <f>'TRB Record'!C44</f>
        <v>0</v>
      </c>
      <c r="D51" s="2">
        <f>Lignin!E44</f>
        <v>0</v>
      </c>
      <c r="E51" s="12">
        <f>Lignin!S44</f>
        <v>86.73</v>
      </c>
      <c r="F51" s="7"/>
      <c r="G51" s="7"/>
      <c r="H51" s="7"/>
      <c r="I51" s="7"/>
      <c r="J51" s="7"/>
      <c r="K51" s="76">
        <v>1</v>
      </c>
      <c r="L51" s="12" t="e">
        <f t="shared" si="0"/>
        <v>#DIV/0!</v>
      </c>
      <c r="M51" s="12" t="e">
        <f t="shared" si="1"/>
        <v>#DIV/0!</v>
      </c>
      <c r="N51" s="12" t="e">
        <f t="shared" si="2"/>
        <v>#DIV/0!</v>
      </c>
      <c r="O51" s="12" t="e">
        <f t="shared" si="3"/>
        <v>#DIV/0!</v>
      </c>
      <c r="P51" s="12" t="e">
        <f t="shared" si="4"/>
        <v>#DIV/0!</v>
      </c>
      <c r="Q51" s="12" t="e">
        <f t="shared" si="10"/>
        <v>#DIV/0!</v>
      </c>
      <c r="R51" s="12" t="e">
        <f t="shared" si="11"/>
        <v>#DIV/0!</v>
      </c>
      <c r="S51" s="12" t="e">
        <f t="shared" si="12"/>
        <v>#DIV/0!</v>
      </c>
      <c r="T51" s="12" t="e">
        <f t="shared" si="13"/>
        <v>#DIV/0!</v>
      </c>
      <c r="U51" s="12" t="e">
        <f t="shared" si="14"/>
        <v>#DIV/0!</v>
      </c>
      <c r="V51" s="12">
        <f t="shared" si="5"/>
        <v>0</v>
      </c>
      <c r="W51" s="12"/>
      <c r="X51" s="12">
        <f t="shared" si="6"/>
        <v>0</v>
      </c>
      <c r="Y51" s="12"/>
      <c r="Z51" s="12">
        <f t="shared" si="7"/>
        <v>0</v>
      </c>
      <c r="AA51" s="12"/>
      <c r="AB51" s="12">
        <f t="shared" si="8"/>
        <v>0</v>
      </c>
      <c r="AC51" s="12"/>
      <c r="AD51" s="12">
        <f t="shared" si="9"/>
        <v>0</v>
      </c>
      <c r="AE51" s="12"/>
      <c r="AF51" s="12">
        <f t="shared" si="15"/>
        <v>0</v>
      </c>
      <c r="AG51" s="12"/>
    </row>
    <row r="52" spans="1:33">
      <c r="A52" s="2" t="str">
        <f>'TRB Record'!A45</f>
        <v>replicate 22</v>
      </c>
      <c r="C52" s="10">
        <f>'TRB Record'!C45</f>
        <v>0</v>
      </c>
      <c r="D52" s="2">
        <f>Lignin!E45</f>
        <v>0</v>
      </c>
      <c r="E52" s="12">
        <f>Lignin!S45</f>
        <v>86.73</v>
      </c>
      <c r="F52" s="7"/>
      <c r="G52" s="7"/>
      <c r="H52" s="7"/>
      <c r="I52" s="7"/>
      <c r="J52" s="7"/>
      <c r="K52" s="76">
        <v>1</v>
      </c>
      <c r="L52" s="12" t="e">
        <f t="shared" si="0"/>
        <v>#DIV/0!</v>
      </c>
      <c r="M52" s="12" t="e">
        <f t="shared" si="1"/>
        <v>#DIV/0!</v>
      </c>
      <c r="N52" s="12" t="e">
        <f t="shared" si="2"/>
        <v>#DIV/0!</v>
      </c>
      <c r="O52" s="12" t="e">
        <f t="shared" si="3"/>
        <v>#DIV/0!</v>
      </c>
      <c r="P52" s="12" t="e">
        <f t="shared" si="4"/>
        <v>#DIV/0!</v>
      </c>
      <c r="Q52" s="12" t="e">
        <f t="shared" si="10"/>
        <v>#DIV/0!</v>
      </c>
      <c r="R52" s="12" t="e">
        <f t="shared" si="11"/>
        <v>#DIV/0!</v>
      </c>
      <c r="S52" s="12" t="e">
        <f t="shared" si="12"/>
        <v>#DIV/0!</v>
      </c>
      <c r="T52" s="12" t="e">
        <f t="shared" si="13"/>
        <v>#DIV/0!</v>
      </c>
      <c r="U52" s="12" t="e">
        <f t="shared" si="14"/>
        <v>#DIV/0!</v>
      </c>
      <c r="V52" s="12">
        <f t="shared" si="5"/>
        <v>0</v>
      </c>
      <c r="W52" s="12">
        <f>AVERAGE(V51:V52)</f>
        <v>0</v>
      </c>
      <c r="X52" s="12">
        <f t="shared" si="6"/>
        <v>0</v>
      </c>
      <c r="Y52" s="12">
        <f>AVERAGE(X51:X52)</f>
        <v>0</v>
      </c>
      <c r="Z52" s="12">
        <f t="shared" si="7"/>
        <v>0</v>
      </c>
      <c r="AA52" s="12">
        <f>AVERAGE(Z51:Z52)</f>
        <v>0</v>
      </c>
      <c r="AB52" s="12">
        <f t="shared" si="8"/>
        <v>0</v>
      </c>
      <c r="AC52" s="12">
        <f>AVERAGE(AB51:AB52)</f>
        <v>0</v>
      </c>
      <c r="AD52" s="12">
        <f t="shared" si="9"/>
        <v>0</v>
      </c>
      <c r="AE52" s="12">
        <f>AVERAGE(AD51:AD52)</f>
        <v>0</v>
      </c>
      <c r="AF52" s="12">
        <f t="shared" si="15"/>
        <v>0</v>
      </c>
      <c r="AG52" s="12">
        <f>AVERAGE(AF51:AF52)</f>
        <v>0</v>
      </c>
    </row>
    <row r="53" spans="1:33">
      <c r="A53" s="2">
        <f>'TRB Record'!A46</f>
        <v>23</v>
      </c>
      <c r="C53" s="10">
        <f>'TRB Record'!C46</f>
        <v>0</v>
      </c>
      <c r="D53" s="2">
        <f>Lignin!E46</f>
        <v>0</v>
      </c>
      <c r="E53" s="12">
        <f>Lignin!S46</f>
        <v>86.73</v>
      </c>
      <c r="F53" s="7"/>
      <c r="G53" s="7"/>
      <c r="H53" s="7"/>
      <c r="I53" s="7"/>
      <c r="J53" s="7"/>
      <c r="K53" s="76">
        <v>1</v>
      </c>
      <c r="L53" s="12" t="e">
        <f t="shared" si="0"/>
        <v>#DIV/0!</v>
      </c>
      <c r="M53" s="12" t="e">
        <f t="shared" si="1"/>
        <v>#DIV/0!</v>
      </c>
      <c r="N53" s="12" t="e">
        <f t="shared" si="2"/>
        <v>#DIV/0!</v>
      </c>
      <c r="O53" s="12" t="e">
        <f t="shared" si="3"/>
        <v>#DIV/0!</v>
      </c>
      <c r="P53" s="12" t="e">
        <f t="shared" si="4"/>
        <v>#DIV/0!</v>
      </c>
      <c r="Q53" s="12" t="e">
        <f t="shared" si="10"/>
        <v>#DIV/0!</v>
      </c>
      <c r="R53" s="12" t="e">
        <f t="shared" si="11"/>
        <v>#DIV/0!</v>
      </c>
      <c r="S53" s="12" t="e">
        <f t="shared" si="12"/>
        <v>#DIV/0!</v>
      </c>
      <c r="T53" s="12" t="e">
        <f t="shared" si="13"/>
        <v>#DIV/0!</v>
      </c>
      <c r="U53" s="12" t="e">
        <f t="shared" si="14"/>
        <v>#DIV/0!</v>
      </c>
      <c r="V53" s="12">
        <f t="shared" si="5"/>
        <v>0</v>
      </c>
      <c r="W53" s="12"/>
      <c r="X53" s="12">
        <f t="shared" si="6"/>
        <v>0</v>
      </c>
      <c r="Y53" s="12"/>
      <c r="Z53" s="12">
        <f t="shared" si="7"/>
        <v>0</v>
      </c>
      <c r="AA53" s="12"/>
      <c r="AB53" s="12">
        <f t="shared" si="8"/>
        <v>0</v>
      </c>
      <c r="AC53" s="12"/>
      <c r="AD53" s="12">
        <f t="shared" si="9"/>
        <v>0</v>
      </c>
      <c r="AE53" s="12"/>
      <c r="AF53" s="12">
        <f t="shared" si="15"/>
        <v>0</v>
      </c>
      <c r="AG53" s="12"/>
    </row>
    <row r="54" spans="1:33">
      <c r="A54" s="2" t="str">
        <f>'TRB Record'!A47</f>
        <v>replicate 23</v>
      </c>
      <c r="C54" s="10">
        <f>'TRB Record'!C47</f>
        <v>0</v>
      </c>
      <c r="D54" s="2">
        <f>Lignin!E47</f>
        <v>0</v>
      </c>
      <c r="E54" s="12">
        <f>Lignin!S47</f>
        <v>86.73</v>
      </c>
      <c r="F54" s="7"/>
      <c r="G54" s="7"/>
      <c r="H54" s="7"/>
      <c r="I54" s="7"/>
      <c r="J54" s="7"/>
      <c r="K54" s="76">
        <v>1</v>
      </c>
      <c r="L54" s="12" t="e">
        <f t="shared" si="0"/>
        <v>#DIV/0!</v>
      </c>
      <c r="M54" s="12" t="e">
        <f t="shared" si="1"/>
        <v>#DIV/0!</v>
      </c>
      <c r="N54" s="12" t="e">
        <f t="shared" si="2"/>
        <v>#DIV/0!</v>
      </c>
      <c r="O54" s="12" t="e">
        <f t="shared" si="3"/>
        <v>#DIV/0!</v>
      </c>
      <c r="P54" s="12" t="e">
        <f t="shared" si="4"/>
        <v>#DIV/0!</v>
      </c>
      <c r="Q54" s="12" t="e">
        <f t="shared" si="10"/>
        <v>#DIV/0!</v>
      </c>
      <c r="R54" s="12" t="e">
        <f t="shared" si="11"/>
        <v>#DIV/0!</v>
      </c>
      <c r="S54" s="12" t="e">
        <f t="shared" si="12"/>
        <v>#DIV/0!</v>
      </c>
      <c r="T54" s="12" t="e">
        <f t="shared" si="13"/>
        <v>#DIV/0!</v>
      </c>
      <c r="U54" s="12" t="e">
        <f t="shared" si="14"/>
        <v>#DIV/0!</v>
      </c>
      <c r="V54" s="12">
        <f t="shared" si="5"/>
        <v>0</v>
      </c>
      <c r="W54" s="12">
        <f>AVERAGE(V53:V54)</f>
        <v>0</v>
      </c>
      <c r="X54" s="12">
        <f t="shared" si="6"/>
        <v>0</v>
      </c>
      <c r="Y54" s="12">
        <f>AVERAGE(X53:X54)</f>
        <v>0</v>
      </c>
      <c r="Z54" s="12">
        <f t="shared" si="7"/>
        <v>0</v>
      </c>
      <c r="AA54" s="12">
        <f>AVERAGE(Z53:Z54)</f>
        <v>0</v>
      </c>
      <c r="AB54" s="12">
        <f t="shared" si="8"/>
        <v>0</v>
      </c>
      <c r="AC54" s="12">
        <f>AVERAGE(AB53:AB54)</f>
        <v>0</v>
      </c>
      <c r="AD54" s="12">
        <f t="shared" si="9"/>
        <v>0</v>
      </c>
      <c r="AE54" s="12">
        <f>AVERAGE(AD53:AD54)</f>
        <v>0</v>
      </c>
      <c r="AF54" s="12">
        <f t="shared" si="15"/>
        <v>0</v>
      </c>
      <c r="AG54" s="12">
        <f>AVERAGE(AF53:AF54)</f>
        <v>0</v>
      </c>
    </row>
    <row r="55" spans="1:33">
      <c r="A55" s="2">
        <f>'TRB Record'!A48</f>
        <v>24</v>
      </c>
      <c r="C55" s="10">
        <f>'TRB Record'!C48</f>
        <v>0</v>
      </c>
      <c r="D55" s="2">
        <f>Lignin!E48</f>
        <v>0</v>
      </c>
      <c r="E55" s="12">
        <f>Lignin!S48</f>
        <v>86.73</v>
      </c>
      <c r="F55" s="7"/>
      <c r="G55" s="7"/>
      <c r="H55" s="7"/>
      <c r="I55" s="7"/>
      <c r="J55" s="7"/>
      <c r="K55" s="76">
        <v>1</v>
      </c>
      <c r="L55" s="12" t="e">
        <f t="shared" si="0"/>
        <v>#DIV/0!</v>
      </c>
      <c r="M55" s="12" t="e">
        <f t="shared" si="1"/>
        <v>#DIV/0!</v>
      </c>
      <c r="N55" s="12" t="e">
        <f t="shared" si="2"/>
        <v>#DIV/0!</v>
      </c>
      <c r="O55" s="12" t="e">
        <f t="shared" si="3"/>
        <v>#DIV/0!</v>
      </c>
      <c r="P55" s="12" t="e">
        <f t="shared" si="4"/>
        <v>#DIV/0!</v>
      </c>
      <c r="Q55" s="12" t="e">
        <f t="shared" si="10"/>
        <v>#DIV/0!</v>
      </c>
      <c r="R55" s="12" t="e">
        <f t="shared" si="11"/>
        <v>#DIV/0!</v>
      </c>
      <c r="S55" s="12" t="e">
        <f t="shared" si="12"/>
        <v>#DIV/0!</v>
      </c>
      <c r="T55" s="12" t="e">
        <f t="shared" si="13"/>
        <v>#DIV/0!</v>
      </c>
      <c r="U55" s="12" t="e">
        <f t="shared" si="14"/>
        <v>#DIV/0!</v>
      </c>
      <c r="V55" s="12">
        <f t="shared" si="5"/>
        <v>0</v>
      </c>
      <c r="W55" s="12"/>
      <c r="X55" s="12">
        <f t="shared" si="6"/>
        <v>0</v>
      </c>
      <c r="Y55" s="12"/>
      <c r="Z55" s="12">
        <f t="shared" si="7"/>
        <v>0</v>
      </c>
      <c r="AA55" s="12"/>
      <c r="AB55" s="12">
        <f t="shared" si="8"/>
        <v>0</v>
      </c>
      <c r="AC55" s="12"/>
      <c r="AD55" s="12">
        <f t="shared" si="9"/>
        <v>0</v>
      </c>
      <c r="AE55" s="12"/>
      <c r="AF55" s="12">
        <f t="shared" si="15"/>
        <v>0</v>
      </c>
      <c r="AG55" s="12"/>
    </row>
    <row r="56" spans="1:33">
      <c r="A56" s="2" t="str">
        <f>'TRB Record'!A49</f>
        <v>replicate 24</v>
      </c>
      <c r="C56" s="10">
        <f>'TRB Record'!C49</f>
        <v>0</v>
      </c>
      <c r="D56" s="2">
        <f>Lignin!E49</f>
        <v>0</v>
      </c>
      <c r="E56" s="12">
        <f>Lignin!S49</f>
        <v>86.73</v>
      </c>
      <c r="F56" s="7"/>
      <c r="G56" s="7"/>
      <c r="H56" s="7"/>
      <c r="I56" s="7"/>
      <c r="J56" s="7"/>
      <c r="K56" s="76">
        <v>1</v>
      </c>
      <c r="L56" s="12" t="e">
        <f t="shared" si="0"/>
        <v>#DIV/0!</v>
      </c>
      <c r="M56" s="12" t="e">
        <f t="shared" si="1"/>
        <v>#DIV/0!</v>
      </c>
      <c r="N56" s="12" t="e">
        <f t="shared" si="2"/>
        <v>#DIV/0!</v>
      </c>
      <c r="O56" s="12" t="e">
        <f t="shared" si="3"/>
        <v>#DIV/0!</v>
      </c>
      <c r="P56" s="12" t="e">
        <f t="shared" si="4"/>
        <v>#DIV/0!</v>
      </c>
      <c r="Q56" s="12" t="e">
        <f t="shared" si="10"/>
        <v>#DIV/0!</v>
      </c>
      <c r="R56" s="12" t="e">
        <f t="shared" si="11"/>
        <v>#DIV/0!</v>
      </c>
      <c r="S56" s="12" t="e">
        <f t="shared" si="12"/>
        <v>#DIV/0!</v>
      </c>
      <c r="T56" s="12" t="e">
        <f t="shared" si="13"/>
        <v>#DIV/0!</v>
      </c>
      <c r="U56" s="12" t="e">
        <f t="shared" si="14"/>
        <v>#DIV/0!</v>
      </c>
      <c r="V56" s="12">
        <f t="shared" si="5"/>
        <v>0</v>
      </c>
      <c r="W56" s="12">
        <f>AVERAGE(V55:V56)</f>
        <v>0</v>
      </c>
      <c r="X56" s="12">
        <f t="shared" si="6"/>
        <v>0</v>
      </c>
      <c r="Y56" s="12">
        <f>AVERAGE(X55:X56)</f>
        <v>0</v>
      </c>
      <c r="Z56" s="12">
        <f t="shared" si="7"/>
        <v>0</v>
      </c>
      <c r="AA56" s="12">
        <f>AVERAGE(Z55:Z56)</f>
        <v>0</v>
      </c>
      <c r="AB56" s="12">
        <f t="shared" si="8"/>
        <v>0</v>
      </c>
      <c r="AC56" s="12">
        <f>AVERAGE(AB55:AB56)</f>
        <v>0</v>
      </c>
      <c r="AD56" s="12">
        <f t="shared" si="9"/>
        <v>0</v>
      </c>
      <c r="AE56" s="12">
        <f>AVERAGE(AD55:AD56)</f>
        <v>0</v>
      </c>
      <c r="AF56" s="12">
        <f t="shared" si="15"/>
        <v>0</v>
      </c>
      <c r="AG56" s="12">
        <f>AVERAGE(AF55:AF56)</f>
        <v>0</v>
      </c>
    </row>
    <row r="57" spans="1:33">
      <c r="A57" s="2">
        <f>'TRB Record'!A50</f>
        <v>25</v>
      </c>
      <c r="C57" s="10">
        <f>'TRB Record'!C50</f>
        <v>0</v>
      </c>
      <c r="D57" s="2">
        <f>Lignin!E50</f>
        <v>0</v>
      </c>
      <c r="E57" s="12">
        <f>Lignin!S50</f>
        <v>86.73</v>
      </c>
      <c r="K57" s="76">
        <v>1</v>
      </c>
      <c r="L57" s="12" t="e">
        <f t="shared" si="0"/>
        <v>#DIV/0!</v>
      </c>
      <c r="M57" s="12" t="e">
        <f t="shared" si="1"/>
        <v>#DIV/0!</v>
      </c>
      <c r="N57" s="12" t="e">
        <f t="shared" si="2"/>
        <v>#DIV/0!</v>
      </c>
      <c r="O57" s="12" t="e">
        <f t="shared" si="3"/>
        <v>#DIV/0!</v>
      </c>
      <c r="P57" s="12" t="e">
        <f t="shared" si="4"/>
        <v>#DIV/0!</v>
      </c>
      <c r="Q57" s="12" t="e">
        <f t="shared" si="10"/>
        <v>#DIV/0!</v>
      </c>
      <c r="R57" s="12" t="e">
        <f t="shared" si="11"/>
        <v>#DIV/0!</v>
      </c>
      <c r="S57" s="12" t="e">
        <f t="shared" si="12"/>
        <v>#DIV/0!</v>
      </c>
      <c r="T57" s="12" t="e">
        <f t="shared" si="13"/>
        <v>#DIV/0!</v>
      </c>
      <c r="U57" s="12" t="e">
        <f t="shared" si="14"/>
        <v>#DIV/0!</v>
      </c>
      <c r="V57" s="12">
        <f t="shared" si="5"/>
        <v>0</v>
      </c>
      <c r="W57" s="12"/>
      <c r="X57" s="12">
        <f t="shared" si="6"/>
        <v>0</v>
      </c>
      <c r="Y57" s="12"/>
      <c r="Z57" s="12">
        <f t="shared" si="7"/>
        <v>0</v>
      </c>
      <c r="AA57" s="12"/>
      <c r="AB57" s="12">
        <f t="shared" si="8"/>
        <v>0</v>
      </c>
      <c r="AC57" s="12"/>
      <c r="AD57" s="12">
        <f t="shared" si="9"/>
        <v>0</v>
      </c>
      <c r="AE57" s="12"/>
      <c r="AF57" s="12">
        <f t="shared" si="15"/>
        <v>0</v>
      </c>
      <c r="AG57" s="12"/>
    </row>
    <row r="58" spans="1:33">
      <c r="A58" s="2" t="str">
        <f>'TRB Record'!A51</f>
        <v>replicate 25</v>
      </c>
      <c r="C58" s="10">
        <f>'TRB Record'!C51</f>
        <v>0</v>
      </c>
      <c r="D58" s="2">
        <f>Lignin!E51</f>
        <v>0</v>
      </c>
      <c r="E58" s="12">
        <f>Lignin!S51</f>
        <v>86.73</v>
      </c>
      <c r="K58" s="76">
        <v>1</v>
      </c>
      <c r="L58" s="12" t="e">
        <f t="shared" si="0"/>
        <v>#DIV/0!</v>
      </c>
      <c r="M58" s="12" t="e">
        <f t="shared" si="1"/>
        <v>#DIV/0!</v>
      </c>
      <c r="N58" s="12" t="e">
        <f t="shared" si="2"/>
        <v>#DIV/0!</v>
      </c>
      <c r="O58" s="12" t="e">
        <f t="shared" si="3"/>
        <v>#DIV/0!</v>
      </c>
      <c r="P58" s="12" t="e">
        <f t="shared" si="4"/>
        <v>#DIV/0!</v>
      </c>
      <c r="Q58" s="12" t="e">
        <f t="shared" si="10"/>
        <v>#DIV/0!</v>
      </c>
      <c r="R58" s="12" t="e">
        <f t="shared" si="11"/>
        <v>#DIV/0!</v>
      </c>
      <c r="S58" s="12" t="e">
        <f t="shared" si="12"/>
        <v>#DIV/0!</v>
      </c>
      <c r="T58" s="12" t="e">
        <f t="shared" si="13"/>
        <v>#DIV/0!</v>
      </c>
      <c r="U58" s="12" t="e">
        <f t="shared" si="14"/>
        <v>#DIV/0!</v>
      </c>
      <c r="V58" s="12">
        <f t="shared" si="5"/>
        <v>0</v>
      </c>
      <c r="W58" s="12">
        <f>AVERAGE(V57:V58)</f>
        <v>0</v>
      </c>
      <c r="X58" s="12">
        <f t="shared" si="6"/>
        <v>0</v>
      </c>
      <c r="Y58" s="12">
        <f>AVERAGE(X57:X58)</f>
        <v>0</v>
      </c>
      <c r="Z58" s="12">
        <f t="shared" si="7"/>
        <v>0</v>
      </c>
      <c r="AA58" s="12">
        <f>AVERAGE(Z57:Z58)</f>
        <v>0</v>
      </c>
      <c r="AB58" s="12">
        <f t="shared" si="8"/>
        <v>0</v>
      </c>
      <c r="AC58" s="12">
        <f>AVERAGE(AB57:AB58)</f>
        <v>0</v>
      </c>
      <c r="AD58" s="12">
        <f t="shared" si="9"/>
        <v>0</v>
      </c>
      <c r="AE58" s="12">
        <f>AVERAGE(AD57:AD58)</f>
        <v>0</v>
      </c>
      <c r="AF58" s="12">
        <f t="shared" si="15"/>
        <v>0</v>
      </c>
      <c r="AG58" s="12">
        <f>AVERAGE(AF57:AF58)</f>
        <v>0</v>
      </c>
    </row>
    <row r="59" spans="1:33">
      <c r="A59" s="2">
        <f>'TRB Record'!A52</f>
        <v>26</v>
      </c>
      <c r="C59" s="10">
        <f>'TRB Record'!C52</f>
        <v>0</v>
      </c>
      <c r="D59" s="2">
        <f>Lignin!E52</f>
        <v>0</v>
      </c>
      <c r="E59" s="12">
        <f>Lignin!S52</f>
        <v>86.73</v>
      </c>
      <c r="K59" s="76">
        <v>1</v>
      </c>
      <c r="L59" s="12" t="e">
        <f t="shared" si="0"/>
        <v>#DIV/0!</v>
      </c>
      <c r="M59" s="12" t="e">
        <f t="shared" si="1"/>
        <v>#DIV/0!</v>
      </c>
      <c r="N59" s="12" t="e">
        <f t="shared" si="2"/>
        <v>#DIV/0!</v>
      </c>
      <c r="O59" s="12" t="e">
        <f t="shared" si="3"/>
        <v>#DIV/0!</v>
      </c>
      <c r="P59" s="12" t="e">
        <f t="shared" si="4"/>
        <v>#DIV/0!</v>
      </c>
      <c r="Q59" s="12" t="e">
        <f t="shared" si="10"/>
        <v>#DIV/0!</v>
      </c>
      <c r="R59" s="12" t="e">
        <f t="shared" si="11"/>
        <v>#DIV/0!</v>
      </c>
      <c r="S59" s="12" t="e">
        <f t="shared" si="12"/>
        <v>#DIV/0!</v>
      </c>
      <c r="T59" s="12" t="e">
        <f t="shared" si="13"/>
        <v>#DIV/0!</v>
      </c>
      <c r="U59" s="12" t="e">
        <f t="shared" si="14"/>
        <v>#DIV/0!</v>
      </c>
      <c r="V59" s="12">
        <f t="shared" si="5"/>
        <v>0</v>
      </c>
      <c r="W59" s="12"/>
      <c r="X59" s="12">
        <f t="shared" si="6"/>
        <v>0</v>
      </c>
      <c r="Y59" s="12"/>
      <c r="Z59" s="12">
        <f t="shared" si="7"/>
        <v>0</v>
      </c>
      <c r="AA59" s="12"/>
      <c r="AB59" s="12">
        <f t="shared" si="8"/>
        <v>0</v>
      </c>
      <c r="AC59" s="12"/>
      <c r="AD59" s="12">
        <f t="shared" si="9"/>
        <v>0</v>
      </c>
      <c r="AE59" s="12"/>
      <c r="AF59" s="12">
        <f t="shared" si="15"/>
        <v>0</v>
      </c>
      <c r="AG59" s="12"/>
    </row>
    <row r="60" spans="1:33">
      <c r="A60" s="2" t="str">
        <f>'TRB Record'!A53</f>
        <v>replicate 26</v>
      </c>
      <c r="C60" s="10">
        <f>'TRB Record'!C53</f>
        <v>0</v>
      </c>
      <c r="D60" s="2">
        <f>Lignin!E53</f>
        <v>0</v>
      </c>
      <c r="E60" s="12">
        <f>Lignin!S53</f>
        <v>86.73</v>
      </c>
      <c r="K60" s="76">
        <v>1</v>
      </c>
      <c r="L60" s="12" t="e">
        <f t="shared" si="0"/>
        <v>#DIV/0!</v>
      </c>
      <c r="M60" s="12" t="e">
        <f t="shared" si="1"/>
        <v>#DIV/0!</v>
      </c>
      <c r="N60" s="12" t="e">
        <f t="shared" si="2"/>
        <v>#DIV/0!</v>
      </c>
      <c r="O60" s="12" t="e">
        <f t="shared" si="3"/>
        <v>#DIV/0!</v>
      </c>
      <c r="P60" s="12" t="e">
        <f t="shared" si="4"/>
        <v>#DIV/0!</v>
      </c>
      <c r="Q60" s="12" t="e">
        <f t="shared" si="10"/>
        <v>#DIV/0!</v>
      </c>
      <c r="R60" s="12" t="e">
        <f t="shared" si="11"/>
        <v>#DIV/0!</v>
      </c>
      <c r="S60" s="12" t="e">
        <f t="shared" si="12"/>
        <v>#DIV/0!</v>
      </c>
      <c r="T60" s="12" t="e">
        <f t="shared" si="13"/>
        <v>#DIV/0!</v>
      </c>
      <c r="U60" s="12" t="e">
        <f t="shared" si="14"/>
        <v>#DIV/0!</v>
      </c>
      <c r="V60" s="12">
        <f t="shared" si="5"/>
        <v>0</v>
      </c>
      <c r="W60" s="12">
        <f>AVERAGE(V59:V60)</f>
        <v>0</v>
      </c>
      <c r="X60" s="12">
        <f t="shared" si="6"/>
        <v>0</v>
      </c>
      <c r="Y60" s="12">
        <f>AVERAGE(X59:X60)</f>
        <v>0</v>
      </c>
      <c r="Z60" s="12">
        <f t="shared" si="7"/>
        <v>0</v>
      </c>
      <c r="AA60" s="12">
        <f>AVERAGE(Z59:Z60)</f>
        <v>0</v>
      </c>
      <c r="AB60" s="12">
        <f t="shared" si="8"/>
        <v>0</v>
      </c>
      <c r="AC60" s="12">
        <f>AVERAGE(AB59:AB60)</f>
        <v>0</v>
      </c>
      <c r="AD60" s="12">
        <f t="shared" si="9"/>
        <v>0</v>
      </c>
      <c r="AE60" s="12">
        <f>AVERAGE(AD59:AD60)</f>
        <v>0</v>
      </c>
      <c r="AF60" s="12">
        <f t="shared" si="15"/>
        <v>0</v>
      </c>
      <c r="AG60" s="12">
        <f>AVERAGE(AF59:AF60)</f>
        <v>0</v>
      </c>
    </row>
    <row r="61" spans="1:33">
      <c r="A61" s="2">
        <f>'TRB Record'!A54</f>
        <v>27</v>
      </c>
      <c r="C61" s="10">
        <f>'TRB Record'!C54</f>
        <v>0</v>
      </c>
      <c r="D61" s="2">
        <f>Lignin!E54</f>
        <v>0</v>
      </c>
      <c r="E61" s="12">
        <f>Lignin!S54</f>
        <v>86.73</v>
      </c>
      <c r="K61" s="76">
        <v>1</v>
      </c>
      <c r="L61" s="12" t="e">
        <f t="shared" si="0"/>
        <v>#DIV/0!</v>
      </c>
      <c r="M61" s="12" t="e">
        <f t="shared" si="1"/>
        <v>#DIV/0!</v>
      </c>
      <c r="N61" s="12" t="e">
        <f t="shared" si="2"/>
        <v>#DIV/0!</v>
      </c>
      <c r="O61" s="12" t="e">
        <f t="shared" si="3"/>
        <v>#DIV/0!</v>
      </c>
      <c r="P61" s="12" t="e">
        <f t="shared" si="4"/>
        <v>#DIV/0!</v>
      </c>
      <c r="Q61" s="12" t="e">
        <f t="shared" si="10"/>
        <v>#DIV/0!</v>
      </c>
      <c r="R61" s="12" t="e">
        <f t="shared" si="11"/>
        <v>#DIV/0!</v>
      </c>
      <c r="S61" s="12" t="e">
        <f t="shared" si="12"/>
        <v>#DIV/0!</v>
      </c>
      <c r="T61" s="12" t="e">
        <f t="shared" si="13"/>
        <v>#DIV/0!</v>
      </c>
      <c r="U61" s="12" t="e">
        <f t="shared" si="14"/>
        <v>#DIV/0!</v>
      </c>
      <c r="V61" s="12">
        <f t="shared" si="5"/>
        <v>0</v>
      </c>
      <c r="W61" s="12"/>
      <c r="X61" s="12">
        <f t="shared" si="6"/>
        <v>0</v>
      </c>
      <c r="Y61" s="12"/>
      <c r="Z61" s="12">
        <f t="shared" si="7"/>
        <v>0</v>
      </c>
      <c r="AA61" s="12"/>
      <c r="AB61" s="12">
        <f t="shared" si="8"/>
        <v>0</v>
      </c>
      <c r="AC61" s="12"/>
      <c r="AD61" s="12">
        <f t="shared" si="9"/>
        <v>0</v>
      </c>
      <c r="AE61" s="12"/>
      <c r="AF61" s="12">
        <f t="shared" si="15"/>
        <v>0</v>
      </c>
      <c r="AG61" s="12"/>
    </row>
    <row r="62" spans="1:33">
      <c r="A62" s="2" t="str">
        <f>'TRB Record'!A55</f>
        <v>replicate 27</v>
      </c>
      <c r="C62" s="10">
        <f>'TRB Record'!C55</f>
        <v>0</v>
      </c>
      <c r="D62" s="2">
        <f>Lignin!E55</f>
        <v>0</v>
      </c>
      <c r="E62" s="12">
        <f>Lignin!S55</f>
        <v>86.73</v>
      </c>
      <c r="K62" s="76">
        <v>1</v>
      </c>
      <c r="L62" s="12" t="e">
        <f t="shared" si="0"/>
        <v>#DIV/0!</v>
      </c>
      <c r="M62" s="12" t="e">
        <f t="shared" si="1"/>
        <v>#DIV/0!</v>
      </c>
      <c r="N62" s="12" t="e">
        <f t="shared" si="2"/>
        <v>#DIV/0!</v>
      </c>
      <c r="O62" s="12" t="e">
        <f t="shared" si="3"/>
        <v>#DIV/0!</v>
      </c>
      <c r="P62" s="12" t="e">
        <f t="shared" si="4"/>
        <v>#DIV/0!</v>
      </c>
      <c r="Q62" s="12" t="e">
        <f t="shared" si="10"/>
        <v>#DIV/0!</v>
      </c>
      <c r="R62" s="12" t="e">
        <f t="shared" si="11"/>
        <v>#DIV/0!</v>
      </c>
      <c r="S62" s="12" t="e">
        <f t="shared" si="12"/>
        <v>#DIV/0!</v>
      </c>
      <c r="T62" s="12" t="e">
        <f t="shared" si="13"/>
        <v>#DIV/0!</v>
      </c>
      <c r="U62" s="12" t="e">
        <f t="shared" si="14"/>
        <v>#DIV/0!</v>
      </c>
      <c r="V62" s="12">
        <f t="shared" si="5"/>
        <v>0</v>
      </c>
      <c r="W62" s="12">
        <f>AVERAGE(V61:V62)</f>
        <v>0</v>
      </c>
      <c r="X62" s="12">
        <f t="shared" si="6"/>
        <v>0</v>
      </c>
      <c r="Y62" s="12">
        <f>AVERAGE(X61:X62)</f>
        <v>0</v>
      </c>
      <c r="Z62" s="12">
        <f t="shared" si="7"/>
        <v>0</v>
      </c>
      <c r="AA62" s="12">
        <f>AVERAGE(Z61:Z62)</f>
        <v>0</v>
      </c>
      <c r="AB62" s="12">
        <f t="shared" si="8"/>
        <v>0</v>
      </c>
      <c r="AC62" s="12">
        <f>AVERAGE(AB61:AB62)</f>
        <v>0</v>
      </c>
      <c r="AD62" s="12">
        <f t="shared" si="9"/>
        <v>0</v>
      </c>
      <c r="AE62" s="12">
        <f>AVERAGE(AD61:AD62)</f>
        <v>0</v>
      </c>
      <c r="AF62" s="12">
        <f t="shared" si="15"/>
        <v>0</v>
      </c>
      <c r="AG62" s="12">
        <f>AVERAGE(AF61:AF62)</f>
        <v>0</v>
      </c>
    </row>
    <row r="63" spans="1:33">
      <c r="A63" s="2">
        <f>'TRB Record'!A56</f>
        <v>28</v>
      </c>
      <c r="C63" s="10">
        <f>'TRB Record'!C56</f>
        <v>0</v>
      </c>
      <c r="D63" s="2">
        <f>Lignin!E56</f>
        <v>0</v>
      </c>
      <c r="E63" s="12">
        <f>Lignin!S56</f>
        <v>86.73</v>
      </c>
      <c r="K63" s="76">
        <v>1</v>
      </c>
      <c r="L63" s="12" t="e">
        <f t="shared" si="0"/>
        <v>#DIV/0!</v>
      </c>
      <c r="M63" s="12" t="e">
        <f t="shared" si="1"/>
        <v>#DIV/0!</v>
      </c>
      <c r="N63" s="12" t="e">
        <f t="shared" si="2"/>
        <v>#DIV/0!</v>
      </c>
      <c r="O63" s="12" t="e">
        <f t="shared" si="3"/>
        <v>#DIV/0!</v>
      </c>
      <c r="P63" s="12" t="e">
        <f t="shared" si="4"/>
        <v>#DIV/0!</v>
      </c>
      <c r="Q63" s="12" t="e">
        <f t="shared" si="10"/>
        <v>#DIV/0!</v>
      </c>
      <c r="R63" s="12" t="e">
        <f t="shared" si="11"/>
        <v>#DIV/0!</v>
      </c>
      <c r="S63" s="12" t="e">
        <f t="shared" si="12"/>
        <v>#DIV/0!</v>
      </c>
      <c r="T63" s="12" t="e">
        <f t="shared" si="13"/>
        <v>#DIV/0!</v>
      </c>
      <c r="U63" s="12" t="e">
        <f t="shared" si="14"/>
        <v>#DIV/0!</v>
      </c>
      <c r="V63" s="12">
        <f t="shared" si="5"/>
        <v>0</v>
      </c>
      <c r="W63" s="12"/>
      <c r="X63" s="12">
        <f t="shared" si="6"/>
        <v>0</v>
      </c>
      <c r="Y63" s="12"/>
      <c r="Z63" s="12">
        <f t="shared" si="7"/>
        <v>0</v>
      </c>
      <c r="AA63" s="12"/>
      <c r="AB63" s="12">
        <f t="shared" si="8"/>
        <v>0</v>
      </c>
      <c r="AC63" s="12"/>
      <c r="AD63" s="12">
        <f t="shared" si="9"/>
        <v>0</v>
      </c>
      <c r="AE63" s="12"/>
      <c r="AF63" s="12">
        <f t="shared" si="15"/>
        <v>0</v>
      </c>
      <c r="AG63" s="12"/>
    </row>
    <row r="64" spans="1:33">
      <c r="A64" s="2" t="str">
        <f>'TRB Record'!A57</f>
        <v>replicate 28</v>
      </c>
      <c r="C64" s="10">
        <f>'TRB Record'!C57</f>
        <v>0</v>
      </c>
      <c r="D64" s="2">
        <f>Lignin!E57</f>
        <v>0</v>
      </c>
      <c r="E64" s="12">
        <f>Lignin!S57</f>
        <v>86.73</v>
      </c>
      <c r="K64" s="76">
        <v>1</v>
      </c>
      <c r="L64" s="12" t="e">
        <f t="shared" si="0"/>
        <v>#DIV/0!</v>
      </c>
      <c r="M64" s="12" t="e">
        <f t="shared" si="1"/>
        <v>#DIV/0!</v>
      </c>
      <c r="N64" s="12" t="e">
        <f t="shared" si="2"/>
        <v>#DIV/0!</v>
      </c>
      <c r="O64" s="12" t="e">
        <f t="shared" si="3"/>
        <v>#DIV/0!</v>
      </c>
      <c r="P64" s="12" t="e">
        <f t="shared" si="4"/>
        <v>#DIV/0!</v>
      </c>
      <c r="Q64" s="12" t="e">
        <f t="shared" si="10"/>
        <v>#DIV/0!</v>
      </c>
      <c r="R64" s="12" t="e">
        <f t="shared" si="11"/>
        <v>#DIV/0!</v>
      </c>
      <c r="S64" s="12" t="e">
        <f t="shared" si="12"/>
        <v>#DIV/0!</v>
      </c>
      <c r="T64" s="12" t="e">
        <f t="shared" si="13"/>
        <v>#DIV/0!</v>
      </c>
      <c r="U64" s="12" t="e">
        <f t="shared" si="14"/>
        <v>#DIV/0!</v>
      </c>
      <c r="V64" s="12">
        <f t="shared" si="5"/>
        <v>0</v>
      </c>
      <c r="W64" s="12">
        <f>AVERAGE(V63:V64)</f>
        <v>0</v>
      </c>
      <c r="X64" s="12">
        <f t="shared" si="6"/>
        <v>0</v>
      </c>
      <c r="Y64" s="12">
        <f>AVERAGE(X63:X64)</f>
        <v>0</v>
      </c>
      <c r="Z64" s="12">
        <f t="shared" si="7"/>
        <v>0</v>
      </c>
      <c r="AA64" s="12">
        <f>AVERAGE(Z63:Z64)</f>
        <v>0</v>
      </c>
      <c r="AB64" s="12">
        <f t="shared" si="8"/>
        <v>0</v>
      </c>
      <c r="AC64" s="12">
        <f>AVERAGE(AB63:AB64)</f>
        <v>0</v>
      </c>
      <c r="AD64" s="12">
        <f t="shared" si="9"/>
        <v>0</v>
      </c>
      <c r="AE64" s="12">
        <f>AVERAGE(AD63:AD64)</f>
        <v>0</v>
      </c>
      <c r="AF64" s="12">
        <f t="shared" si="15"/>
        <v>0</v>
      </c>
      <c r="AG64" s="12">
        <f>AVERAGE(AF63:AF64)</f>
        <v>0</v>
      </c>
    </row>
    <row r="65" spans="1:33">
      <c r="A65" s="2">
        <f>'TRB Record'!A58</f>
        <v>29</v>
      </c>
      <c r="C65" s="10">
        <f>'TRB Record'!C58</f>
        <v>0</v>
      </c>
      <c r="D65" s="2">
        <f>Lignin!E58</f>
        <v>0</v>
      </c>
      <c r="E65" s="12">
        <f>Lignin!S58</f>
        <v>86.73</v>
      </c>
      <c r="K65" s="76">
        <v>1</v>
      </c>
      <c r="L65" s="12" t="e">
        <f t="shared" si="0"/>
        <v>#DIV/0!</v>
      </c>
      <c r="M65" s="12" t="e">
        <f t="shared" si="1"/>
        <v>#DIV/0!</v>
      </c>
      <c r="N65" s="12" t="e">
        <f t="shared" si="2"/>
        <v>#DIV/0!</v>
      </c>
      <c r="O65" s="12" t="e">
        <f t="shared" si="3"/>
        <v>#DIV/0!</v>
      </c>
      <c r="P65" s="12" t="e">
        <f t="shared" si="4"/>
        <v>#DIV/0!</v>
      </c>
      <c r="Q65" s="12" t="e">
        <f t="shared" si="10"/>
        <v>#DIV/0!</v>
      </c>
      <c r="R65" s="12" t="e">
        <f t="shared" si="11"/>
        <v>#DIV/0!</v>
      </c>
      <c r="S65" s="12" t="e">
        <f t="shared" si="12"/>
        <v>#DIV/0!</v>
      </c>
      <c r="T65" s="12" t="e">
        <f t="shared" si="13"/>
        <v>#DIV/0!</v>
      </c>
      <c r="U65" s="12" t="e">
        <f t="shared" si="14"/>
        <v>#DIV/0!</v>
      </c>
      <c r="V65" s="12">
        <f t="shared" si="5"/>
        <v>0</v>
      </c>
      <c r="W65" s="12"/>
      <c r="X65" s="12">
        <f t="shared" si="6"/>
        <v>0</v>
      </c>
      <c r="Y65" s="12"/>
      <c r="Z65" s="12">
        <f t="shared" si="7"/>
        <v>0</v>
      </c>
      <c r="AA65" s="12"/>
      <c r="AB65" s="12">
        <f t="shared" si="8"/>
        <v>0</v>
      </c>
      <c r="AC65" s="12"/>
      <c r="AD65" s="12">
        <f t="shared" si="9"/>
        <v>0</v>
      </c>
      <c r="AE65" s="12"/>
      <c r="AF65" s="12">
        <f t="shared" si="15"/>
        <v>0</v>
      </c>
      <c r="AG65" s="12"/>
    </row>
    <row r="66" spans="1:33">
      <c r="A66" s="2" t="str">
        <f>'TRB Record'!A59</f>
        <v>replicate 29</v>
      </c>
      <c r="C66" s="10">
        <f>'TRB Record'!C59</f>
        <v>0</v>
      </c>
      <c r="D66" s="2">
        <f>Lignin!E59</f>
        <v>0</v>
      </c>
      <c r="E66" s="12">
        <f>Lignin!S59</f>
        <v>86.73</v>
      </c>
      <c r="K66" s="76">
        <v>1</v>
      </c>
      <c r="L66" s="12" t="e">
        <f t="shared" si="0"/>
        <v>#DIV/0!</v>
      </c>
      <c r="M66" s="12" t="e">
        <f t="shared" si="1"/>
        <v>#DIV/0!</v>
      </c>
      <c r="N66" s="12" t="e">
        <f t="shared" si="2"/>
        <v>#DIV/0!</v>
      </c>
      <c r="O66" s="12" t="e">
        <f t="shared" si="3"/>
        <v>#DIV/0!</v>
      </c>
      <c r="P66" s="12" t="e">
        <f t="shared" si="4"/>
        <v>#DIV/0!</v>
      </c>
      <c r="Q66" s="12" t="e">
        <f t="shared" si="10"/>
        <v>#DIV/0!</v>
      </c>
      <c r="R66" s="12" t="e">
        <f t="shared" si="11"/>
        <v>#DIV/0!</v>
      </c>
      <c r="S66" s="12" t="e">
        <f t="shared" si="12"/>
        <v>#DIV/0!</v>
      </c>
      <c r="T66" s="12" t="e">
        <f t="shared" si="13"/>
        <v>#DIV/0!</v>
      </c>
      <c r="U66" s="12" t="e">
        <f t="shared" si="14"/>
        <v>#DIV/0!</v>
      </c>
      <c r="V66" s="12">
        <f t="shared" si="5"/>
        <v>0</v>
      </c>
      <c r="W66" s="12">
        <f>AVERAGE(V65:V66)</f>
        <v>0</v>
      </c>
      <c r="X66" s="12">
        <f t="shared" si="6"/>
        <v>0</v>
      </c>
      <c r="Y66" s="12">
        <f>AVERAGE(X65:X66)</f>
        <v>0</v>
      </c>
      <c r="Z66" s="12">
        <f t="shared" si="7"/>
        <v>0</v>
      </c>
      <c r="AA66" s="12">
        <f>AVERAGE(Z65:Z66)</f>
        <v>0</v>
      </c>
      <c r="AB66" s="12">
        <f t="shared" si="8"/>
        <v>0</v>
      </c>
      <c r="AC66" s="12">
        <f>AVERAGE(AB65:AB66)</f>
        <v>0</v>
      </c>
      <c r="AD66" s="12">
        <f t="shared" si="9"/>
        <v>0</v>
      </c>
      <c r="AE66" s="12">
        <f>AVERAGE(AD65:AD66)</f>
        <v>0</v>
      </c>
      <c r="AF66" s="12">
        <f t="shared" si="15"/>
        <v>0</v>
      </c>
      <c r="AG66" s="12">
        <f>AVERAGE(AF65:AF66)</f>
        <v>0</v>
      </c>
    </row>
    <row r="67" spans="1:33">
      <c r="A67" s="2">
        <f>'TRB Record'!A60</f>
        <v>30</v>
      </c>
      <c r="C67" s="10">
        <f>'TRB Record'!C60</f>
        <v>0</v>
      </c>
      <c r="D67" s="2">
        <f>Lignin!E60</f>
        <v>0</v>
      </c>
      <c r="E67" s="12">
        <f>Lignin!S60</f>
        <v>86.73</v>
      </c>
      <c r="K67" s="76">
        <v>1</v>
      </c>
      <c r="L67" s="12" t="e">
        <f t="shared" si="0"/>
        <v>#DIV/0!</v>
      </c>
      <c r="M67" s="12" t="e">
        <f t="shared" si="1"/>
        <v>#DIV/0!</v>
      </c>
      <c r="N67" s="12" t="e">
        <f t="shared" si="2"/>
        <v>#DIV/0!</v>
      </c>
      <c r="O67" s="12" t="e">
        <f t="shared" si="3"/>
        <v>#DIV/0!</v>
      </c>
      <c r="P67" s="12" t="e">
        <f t="shared" si="4"/>
        <v>#DIV/0!</v>
      </c>
      <c r="Q67" s="12" t="e">
        <f t="shared" si="10"/>
        <v>#DIV/0!</v>
      </c>
      <c r="R67" s="12" t="e">
        <f t="shared" si="11"/>
        <v>#DIV/0!</v>
      </c>
      <c r="S67" s="12" t="e">
        <f t="shared" si="12"/>
        <v>#DIV/0!</v>
      </c>
      <c r="T67" s="12" t="e">
        <f t="shared" si="13"/>
        <v>#DIV/0!</v>
      </c>
      <c r="U67" s="12" t="e">
        <f t="shared" si="14"/>
        <v>#DIV/0!</v>
      </c>
      <c r="V67" s="12">
        <f t="shared" si="5"/>
        <v>0</v>
      </c>
      <c r="W67" s="12"/>
      <c r="X67" s="12">
        <f t="shared" si="6"/>
        <v>0</v>
      </c>
      <c r="Y67" s="12"/>
      <c r="Z67" s="12">
        <f t="shared" si="7"/>
        <v>0</v>
      </c>
      <c r="AA67" s="12"/>
      <c r="AB67" s="12">
        <f t="shared" si="8"/>
        <v>0</v>
      </c>
      <c r="AC67" s="12"/>
      <c r="AD67" s="12">
        <f t="shared" si="9"/>
        <v>0</v>
      </c>
      <c r="AE67" s="12"/>
      <c r="AF67" s="12">
        <f t="shared" si="15"/>
        <v>0</v>
      </c>
      <c r="AG67" s="12"/>
    </row>
    <row r="68" spans="1:33">
      <c r="A68" s="2" t="str">
        <f>'TRB Record'!A61</f>
        <v>replicate 30</v>
      </c>
      <c r="C68" s="10">
        <f>'TRB Record'!C61</f>
        <v>0</v>
      </c>
      <c r="D68" s="2">
        <f>Lignin!E61</f>
        <v>0</v>
      </c>
      <c r="E68" s="12">
        <f>Lignin!S61</f>
        <v>86.73</v>
      </c>
      <c r="K68" s="76">
        <v>1</v>
      </c>
      <c r="L68" s="12" t="e">
        <f t="shared" si="0"/>
        <v>#DIV/0!</v>
      </c>
      <c r="M68" s="12" t="e">
        <f t="shared" si="1"/>
        <v>#DIV/0!</v>
      </c>
      <c r="N68" s="12" t="e">
        <f t="shared" si="2"/>
        <v>#DIV/0!</v>
      </c>
      <c r="O68" s="12" t="e">
        <f t="shared" si="3"/>
        <v>#DIV/0!</v>
      </c>
      <c r="P68" s="12" t="e">
        <f t="shared" si="4"/>
        <v>#DIV/0!</v>
      </c>
      <c r="Q68" s="12" t="e">
        <f t="shared" si="10"/>
        <v>#DIV/0!</v>
      </c>
      <c r="R68" s="12" t="e">
        <f t="shared" si="11"/>
        <v>#DIV/0!</v>
      </c>
      <c r="S68" s="12" t="e">
        <f t="shared" si="12"/>
        <v>#DIV/0!</v>
      </c>
      <c r="T68" s="12" t="e">
        <f t="shared" si="13"/>
        <v>#DIV/0!</v>
      </c>
      <c r="U68" s="12" t="e">
        <f t="shared" si="14"/>
        <v>#DIV/0!</v>
      </c>
      <c r="V68" s="12">
        <f t="shared" si="5"/>
        <v>0</v>
      </c>
      <c r="W68" s="12">
        <f>AVERAGE(V67:V68)</f>
        <v>0</v>
      </c>
      <c r="X68" s="12">
        <f t="shared" si="6"/>
        <v>0</v>
      </c>
      <c r="Y68" s="12">
        <f>AVERAGE(X67:X68)</f>
        <v>0</v>
      </c>
      <c r="Z68" s="12">
        <f t="shared" si="7"/>
        <v>0</v>
      </c>
      <c r="AA68" s="12">
        <f>AVERAGE(Z67:Z68)</f>
        <v>0</v>
      </c>
      <c r="AB68" s="12">
        <f t="shared" si="8"/>
        <v>0</v>
      </c>
      <c r="AC68" s="12">
        <f>AVERAGE(AB67:AB68)</f>
        <v>0</v>
      </c>
      <c r="AD68" s="12">
        <f t="shared" si="9"/>
        <v>0</v>
      </c>
      <c r="AE68" s="12">
        <f>AVERAGE(AD67:AD68)</f>
        <v>0</v>
      </c>
      <c r="AF68" s="12">
        <f t="shared" si="15"/>
        <v>0</v>
      </c>
      <c r="AG68" s="12">
        <f>AVERAGE(AF67:AF68)</f>
        <v>0</v>
      </c>
    </row>
  </sheetData>
  <sheetProtection sheet="1"/>
  <mergeCells count="5">
    <mergeCell ref="V1:AE1"/>
    <mergeCell ref="F7:J7"/>
    <mergeCell ref="E3:E5"/>
    <mergeCell ref="Q1:U1"/>
    <mergeCell ref="G1:J1"/>
  </mergeCells>
  <phoneticPr fontId="0"/>
  <printOptions gridLines="1"/>
  <pageMargins left="0.75" right="0.75" top="1" bottom="1" header="0.5" footer="0.5"/>
  <pageSetup scale="87" fitToWidth="3" fitToHeight="5" orientation="landscape" horizontalDpi="4294967292" verticalDpi="4294967292" r:id="rId1"/>
  <headerFooter alignWithMargins="0">
    <oddHeader>&amp;A</oddHeader>
    <oddFooter>Page &amp;P of &amp;N</oddFooter>
  </headerFooter>
  <colBreaks count="3" manualBreakCount="3">
    <brk id="11" max="1048575" man="1"/>
    <brk id="16"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NREL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Wood (Hardwood or Softwood) Calculation Sheet</dc:title>
  <dc:subject>This calculation workbook automatically calculates compositions analysis and mass closure based on the equations and measurement procedures in the related laboratory analytical procedure.</dc:subject>
  <dc:creator>NREL</dc:creator>
  <cp:keywords/>
  <dc:description/>
  <cp:lastModifiedBy>X</cp:lastModifiedBy>
  <cp:revision/>
  <dcterms:created xsi:type="dcterms:W3CDTF">1999-07-22T13:21:42Z</dcterms:created>
  <dcterms:modified xsi:type="dcterms:W3CDTF">2026-02-23T23:39:47Z</dcterms:modified>
  <cp:category/>
  <cp:contentStatus/>
</cp:coreProperties>
</file>